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harmin\Dropbox\Kader and Trisha Study\Tax\Online Post\Sample Return Form\Return Form 2023\"/>
    </mc:Choice>
  </mc:AlternateContent>
  <bookViews>
    <workbookView xWindow="-105" yWindow="-105" windowWidth="23250" windowHeight="12450" tabRatio="896"/>
  </bookViews>
  <sheets>
    <sheet name="IT 11GA (2023)" sheetId="3" r:id="rId1"/>
    <sheet name="Tax Comutation Sheet (P-2)" sheetId="1" r:id="rId2"/>
    <sheet name="Tax Comutation Sheet (P-3)" sheetId="2" r:id="rId3"/>
    <sheet name="Schedule-1 (Salary)" sheetId="5" r:id="rId4"/>
    <sheet name="Schedule-2 (Rent) &amp; 3 (Agricul)" sheetId="12" r:id="rId5"/>
    <sheet name="Schedule-4 (Profession)" sheetId="9" r:id="rId6"/>
    <sheet name="Schedule-5 (Rebate)" sheetId="15" r:id="rId7"/>
    <sheet name="IT10B Page-1 (2023)" sheetId="6" r:id="rId8"/>
    <sheet name="IT10B Page-2 (2023)" sheetId="7" r:id="rId9"/>
    <sheet name="IT10BB (2023)" sheetId="10" r:id="rId10"/>
    <sheet name="Acknowledgement(Cert.)" sheetId="4" r:id="rId11"/>
    <sheet name="Income Statement " sheetId="20" r:id="rId12"/>
    <sheet name="Salary Statement " sheetId="17" r:id="rId13"/>
    <sheet name="Agriculture Income " sheetId="19" r:id="rId14"/>
    <sheet name="Insurance" sheetId="16" r:id="rId15"/>
    <sheet name="Tax Deducted at Source" sheetId="21" r:id="rId16"/>
  </sheets>
  <definedNames>
    <definedName name="_xlnm.Print_Area" localSheetId="10">'Acknowledgement(Cert.)'!$A$1:$AC$27</definedName>
    <definedName name="_xlnm.Print_Area" localSheetId="13">'Agriculture Income '!$A$1:$AA$28</definedName>
    <definedName name="_xlnm.Print_Area" localSheetId="11">'Income Statement '!$A$1:$AA$28</definedName>
    <definedName name="_xlnm.Print_Area" localSheetId="14">Insurance!$A$1:$AA$30</definedName>
    <definedName name="_xlnm.Print_Area" localSheetId="0">'IT 11GA (2023)'!$A$1:$AC$32</definedName>
    <definedName name="_xlnm.Print_Area" localSheetId="7">'IT10B Page-1 (2023)'!$A$1:$AC$40</definedName>
    <definedName name="_xlnm.Print_Area" localSheetId="8">'IT10B Page-2 (2023)'!$A$1:$AC$31</definedName>
    <definedName name="_xlnm.Print_Area" localSheetId="9">'IT10BB (2023)'!$A$1:$AD$33</definedName>
    <definedName name="_xlnm.Print_Area" localSheetId="12">'Salary Statement '!$A$1:$R$23</definedName>
    <definedName name="_xlnm.Print_Area" localSheetId="3">'Schedule-1 (Salary)'!$A$1:$AC$43</definedName>
    <definedName name="_xlnm.Print_Area" localSheetId="4">'Schedule-2 (Rent) &amp; 3 (Agricul)'!$A$1:$AC$34</definedName>
    <definedName name="_xlnm.Print_Area" localSheetId="5">'Schedule-4 (Profession)'!$A$1:$AC$26</definedName>
    <definedName name="_xlnm.Print_Area" localSheetId="6">'Schedule-5 (Rebate)'!$A$1:$AE$32</definedName>
    <definedName name="_xlnm.Print_Area" localSheetId="1">'Tax Comutation Sheet (P-2)'!$A$1:$P$30</definedName>
    <definedName name="_xlnm.Print_Area" localSheetId="15">'Tax Deducted at Source'!$A$1:$AA$33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0" i="6" l="1"/>
  <c r="W16" i="6"/>
  <c r="W10" i="6"/>
  <c r="V28" i="10"/>
  <c r="W28" i="10"/>
  <c r="X28" i="10"/>
  <c r="Y28" i="10"/>
  <c r="Z28" i="10"/>
  <c r="AA28" i="10"/>
  <c r="AB28" i="10"/>
  <c r="AC28" i="10"/>
  <c r="AD28" i="10"/>
  <c r="W18" i="21"/>
  <c r="W19" i="21"/>
  <c r="W17" i="21"/>
  <c r="M17" i="21"/>
  <c r="U28" i="7" l="1"/>
  <c r="V28" i="7"/>
  <c r="W28" i="7"/>
  <c r="X28" i="7"/>
  <c r="Y28" i="7"/>
  <c r="Z28" i="7"/>
  <c r="AA28" i="7"/>
  <c r="AB28" i="7"/>
  <c r="AC28" i="7"/>
  <c r="O13" i="19" l="1"/>
  <c r="W13" i="19" s="1"/>
  <c r="F7" i="6" l="1"/>
  <c r="C3" i="1" l="1"/>
  <c r="J12" i="1" l="1"/>
  <c r="U1" i="7" l="1"/>
  <c r="U2" i="7" s="1"/>
  <c r="U40" i="6"/>
  <c r="W5" i="7"/>
  <c r="W11" i="6"/>
  <c r="T10" i="2"/>
  <c r="S21" i="15"/>
  <c r="S20" i="15"/>
  <c r="M21" i="15"/>
  <c r="M20" i="15"/>
  <c r="Y11" i="1"/>
  <c r="AB5" i="1"/>
  <c r="X13" i="9"/>
  <c r="X10" i="9"/>
  <c r="X9" i="9"/>
  <c r="Q25" i="19" l="1"/>
  <c r="R25" i="19"/>
  <c r="S25" i="19"/>
  <c r="T25" i="19"/>
  <c r="U25" i="19"/>
  <c r="V25" i="19"/>
  <c r="W25" i="19"/>
  <c r="X25" i="19"/>
  <c r="Y25" i="19"/>
  <c r="P25" i="19"/>
  <c r="A21" i="19"/>
  <c r="AA8" i="19"/>
  <c r="Z8" i="19"/>
  <c r="Y8" i="19"/>
  <c r="X8" i="19"/>
  <c r="W8" i="19"/>
  <c r="V8" i="19"/>
  <c r="U8" i="19"/>
  <c r="T8" i="19"/>
  <c r="S8" i="19"/>
  <c r="R8" i="19"/>
  <c r="Q8" i="19"/>
  <c r="P8" i="19"/>
  <c r="B8" i="19"/>
  <c r="Z5" i="19"/>
  <c r="Y5" i="19"/>
  <c r="X5" i="19"/>
  <c r="W5" i="19"/>
  <c r="V5" i="19"/>
  <c r="U5" i="19"/>
  <c r="T5" i="19"/>
  <c r="S5" i="19"/>
  <c r="R5" i="19"/>
  <c r="Q5" i="19"/>
  <c r="I5" i="19"/>
  <c r="H5" i="19"/>
  <c r="G5" i="19"/>
  <c r="F5" i="19"/>
  <c r="E5" i="19"/>
  <c r="D5" i="19"/>
  <c r="C5" i="19"/>
  <c r="Q13" i="20" l="1"/>
  <c r="Y28" i="20"/>
  <c r="X28" i="20"/>
  <c r="W28" i="20"/>
  <c r="V28" i="20"/>
  <c r="U28" i="20"/>
  <c r="T28" i="20"/>
  <c r="S28" i="20"/>
  <c r="R28" i="20"/>
  <c r="Q28" i="20"/>
  <c r="P28" i="20"/>
  <c r="B8" i="20"/>
  <c r="A21" i="20" s="1"/>
  <c r="AA8" i="20"/>
  <c r="Z8" i="20"/>
  <c r="Y8" i="20"/>
  <c r="X8" i="20"/>
  <c r="W8" i="20"/>
  <c r="V8" i="20"/>
  <c r="U8" i="20"/>
  <c r="T8" i="20"/>
  <c r="S8" i="20"/>
  <c r="R8" i="20"/>
  <c r="Q8" i="20"/>
  <c r="P8" i="20"/>
  <c r="V5" i="20"/>
  <c r="U5" i="20"/>
  <c r="T5" i="20"/>
  <c r="S5" i="20"/>
  <c r="R5" i="20"/>
  <c r="Q5" i="20"/>
  <c r="I5" i="20"/>
  <c r="H5" i="20"/>
  <c r="G5" i="20"/>
  <c r="F5" i="20"/>
  <c r="E5" i="20"/>
  <c r="D5" i="20"/>
  <c r="C5" i="20"/>
  <c r="R26" i="21" l="1"/>
  <c r="W24" i="21"/>
  <c r="W26" i="21" s="1"/>
  <c r="Q33" i="21"/>
  <c r="R33" i="21"/>
  <c r="S33" i="21"/>
  <c r="T33" i="21"/>
  <c r="U33" i="21"/>
  <c r="V33" i="21"/>
  <c r="W33" i="21"/>
  <c r="X33" i="21"/>
  <c r="Y33" i="21"/>
  <c r="P33" i="21"/>
  <c r="N30" i="21"/>
  <c r="A30" i="21"/>
  <c r="W28" i="21"/>
  <c r="AA7" i="21"/>
  <c r="Z7" i="21"/>
  <c r="Y7" i="21"/>
  <c r="X7" i="21"/>
  <c r="W7" i="21"/>
  <c r="V7" i="21"/>
  <c r="U7" i="21"/>
  <c r="T7" i="21"/>
  <c r="S7" i="21"/>
  <c r="R7" i="21"/>
  <c r="Q7" i="21"/>
  <c r="P7" i="21"/>
  <c r="V4" i="21"/>
  <c r="U4" i="21"/>
  <c r="T4" i="21"/>
  <c r="S4" i="21"/>
  <c r="R4" i="21"/>
  <c r="Q4" i="21"/>
  <c r="I4" i="21"/>
  <c r="H4" i="21"/>
  <c r="G4" i="21"/>
  <c r="F4" i="21"/>
  <c r="E4" i="21"/>
  <c r="D4" i="21"/>
  <c r="C4" i="21"/>
  <c r="X12" i="15"/>
  <c r="X9" i="15"/>
  <c r="X5" i="15"/>
  <c r="Q28" i="16"/>
  <c r="R28" i="16"/>
  <c r="S28" i="16"/>
  <c r="T28" i="16"/>
  <c r="U28" i="16"/>
  <c r="V28" i="16"/>
  <c r="W28" i="16"/>
  <c r="X28" i="16"/>
  <c r="Y28" i="16"/>
  <c r="P28" i="16"/>
  <c r="Q8" i="16"/>
  <c r="R8" i="16"/>
  <c r="S8" i="16"/>
  <c r="T8" i="16"/>
  <c r="U8" i="16"/>
  <c r="V8" i="16"/>
  <c r="W8" i="16"/>
  <c r="X8" i="16"/>
  <c r="Y8" i="16"/>
  <c r="Z8" i="16"/>
  <c r="AA8" i="16"/>
  <c r="P8" i="16"/>
  <c r="B8" i="16"/>
  <c r="A21" i="16" s="1"/>
  <c r="A31" i="21" s="1"/>
  <c r="R5" i="16"/>
  <c r="S5" i="16"/>
  <c r="T5" i="16"/>
  <c r="U5" i="16"/>
  <c r="V5" i="16"/>
  <c r="Q5" i="16"/>
  <c r="D5" i="16"/>
  <c r="E5" i="16"/>
  <c r="F5" i="16"/>
  <c r="G5" i="16"/>
  <c r="H5" i="16"/>
  <c r="I5" i="16"/>
  <c r="C5" i="16"/>
  <c r="O18" i="5"/>
  <c r="O17" i="5"/>
  <c r="O16" i="5"/>
  <c r="O13" i="5"/>
  <c r="O12" i="5"/>
  <c r="O11" i="5"/>
  <c r="O10" i="5"/>
  <c r="O7" i="5"/>
  <c r="R6" i="17"/>
  <c r="R7" i="17"/>
  <c r="R8" i="17"/>
  <c r="R9" i="17"/>
  <c r="R10" i="17"/>
  <c r="R11" i="17"/>
  <c r="R12" i="17"/>
  <c r="R13" i="17"/>
  <c r="R14" i="17"/>
  <c r="R15" i="17"/>
  <c r="R16" i="17"/>
  <c r="R17" i="17"/>
  <c r="R18" i="17"/>
  <c r="R19" i="17"/>
  <c r="R20" i="17"/>
  <c r="R21" i="17"/>
  <c r="Q6" i="17"/>
  <c r="Q7" i="17"/>
  <c r="Q8" i="17"/>
  <c r="Q9" i="17"/>
  <c r="Q10" i="17"/>
  <c r="Q11" i="17"/>
  <c r="Q12" i="17"/>
  <c r="Q13" i="17"/>
  <c r="Q14" i="17"/>
  <c r="Q15" i="17"/>
  <c r="Q16" i="17"/>
  <c r="K6" i="17"/>
  <c r="K7" i="17"/>
  <c r="K8" i="17"/>
  <c r="K9" i="17"/>
  <c r="K10" i="17"/>
  <c r="K11" i="17"/>
  <c r="K12" i="17"/>
  <c r="K13" i="17"/>
  <c r="K14" i="17"/>
  <c r="K15" i="17"/>
  <c r="K16" i="17"/>
  <c r="K17" i="17"/>
  <c r="K18" i="17"/>
  <c r="K19" i="17"/>
  <c r="K20" i="17"/>
  <c r="C21" i="17"/>
  <c r="W12" i="7"/>
  <c r="W15" i="7" s="1"/>
  <c r="M14" i="21"/>
  <c r="P21" i="17"/>
  <c r="O21" i="17"/>
  <c r="N21" i="17"/>
  <c r="M21" i="17"/>
  <c r="L21" i="17"/>
  <c r="J21" i="17"/>
  <c r="G21" i="17"/>
  <c r="F21" i="17"/>
  <c r="E21" i="17"/>
  <c r="Q20" i="17"/>
  <c r="H20" i="17"/>
  <c r="I19" i="17"/>
  <c r="I21" i="17" s="1"/>
  <c r="E19" i="17"/>
  <c r="D19" i="17"/>
  <c r="Q18" i="17"/>
  <c r="H18" i="17"/>
  <c r="Q17" i="17"/>
  <c r="Q5" i="17"/>
  <c r="R16" i="16"/>
  <c r="M16" i="16"/>
  <c r="W15" i="16"/>
  <c r="W14" i="16"/>
  <c r="W13" i="16"/>
  <c r="H9" i="4"/>
  <c r="I9" i="4"/>
  <c r="J9" i="4"/>
  <c r="K9" i="4"/>
  <c r="L9" i="4"/>
  <c r="M9" i="4"/>
  <c r="N9" i="4"/>
  <c r="O9" i="4"/>
  <c r="P9" i="4"/>
  <c r="Q9" i="4"/>
  <c r="R9" i="4"/>
  <c r="G9" i="4"/>
  <c r="K8" i="4"/>
  <c r="T28" i="7"/>
  <c r="U39" i="6"/>
  <c r="U38" i="6"/>
  <c r="U35" i="6"/>
  <c r="U36" i="6"/>
  <c r="U34" i="6"/>
  <c r="U33" i="6"/>
  <c r="U32" i="6"/>
  <c r="Q31" i="6"/>
  <c r="Q30" i="6"/>
  <c r="W26" i="6"/>
  <c r="U26" i="6"/>
  <c r="U25" i="6"/>
  <c r="U24" i="6"/>
  <c r="U23" i="6"/>
  <c r="U19" i="6"/>
  <c r="U18" i="6"/>
  <c r="U17" i="6"/>
  <c r="U16" i="6"/>
  <c r="U15" i="6"/>
  <c r="U13" i="6"/>
  <c r="U12" i="6"/>
  <c r="U11" i="6"/>
  <c r="Q2" i="15"/>
  <c r="R2" i="15"/>
  <c r="S2" i="15"/>
  <c r="T2" i="15"/>
  <c r="U2" i="15"/>
  <c r="V2" i="15"/>
  <c r="W2" i="15"/>
  <c r="X2" i="15"/>
  <c r="Y2" i="15"/>
  <c r="Z2" i="15"/>
  <c r="AA2" i="15"/>
  <c r="P2" i="15"/>
  <c r="F2" i="15"/>
  <c r="AA3" i="12"/>
  <c r="AA25" i="12" s="1"/>
  <c r="Z3" i="12"/>
  <c r="Z25" i="12" s="1"/>
  <c r="Y3" i="12"/>
  <c r="Y25" i="12" s="1"/>
  <c r="X3" i="12"/>
  <c r="X25" i="12" s="1"/>
  <c r="W3" i="12"/>
  <c r="W25" i="12" s="1"/>
  <c r="V3" i="12"/>
  <c r="V25" i="12" s="1"/>
  <c r="U3" i="12"/>
  <c r="U25" i="12" s="1"/>
  <c r="T3" i="12"/>
  <c r="T25" i="12" s="1"/>
  <c r="S3" i="12"/>
  <c r="S25" i="12" s="1"/>
  <c r="R3" i="12"/>
  <c r="R25" i="12" s="1"/>
  <c r="Q3" i="12"/>
  <c r="Q25" i="12" s="1"/>
  <c r="P3" i="12"/>
  <c r="P25" i="12" s="1"/>
  <c r="F3" i="12"/>
  <c r="F25" i="12" s="1"/>
  <c r="U5" i="7" l="1"/>
  <c r="U17" i="7"/>
  <c r="U8" i="7"/>
  <c r="U9" i="7"/>
  <c r="U12" i="7"/>
  <c r="U18" i="7" s="1"/>
  <c r="U13" i="7"/>
  <c r="U19" i="7" s="1"/>
  <c r="U7" i="7"/>
  <c r="U16" i="7" s="1"/>
  <c r="X15" i="15"/>
  <c r="Q16" i="20"/>
  <c r="B7" i="21"/>
  <c r="M15" i="21"/>
  <c r="R20" i="21"/>
  <c r="AA4" i="1" s="1"/>
  <c r="W20" i="21"/>
  <c r="AG13" i="1" s="1"/>
  <c r="M20" i="21"/>
  <c r="W39" i="6" s="1"/>
  <c r="W1" i="7" s="1"/>
  <c r="W6" i="7" s="1"/>
  <c r="W16" i="7" s="1"/>
  <c r="W18" i="7" s="1"/>
  <c r="W16" i="16"/>
  <c r="Q21" i="17"/>
  <c r="D21" i="17"/>
  <c r="H21" i="17"/>
  <c r="R15" i="21"/>
  <c r="K5" i="17"/>
  <c r="U6" i="7"/>
  <c r="U15" i="7" s="1"/>
  <c r="U3" i="7"/>
  <c r="U4" i="7"/>
  <c r="T15" i="5"/>
  <c r="Y13" i="5"/>
  <c r="T18" i="5"/>
  <c r="T19" i="5"/>
  <c r="T17" i="5"/>
  <c r="T16" i="5"/>
  <c r="T12" i="5"/>
  <c r="T11" i="5"/>
  <c r="T10" i="5"/>
  <c r="Y7" i="5"/>
  <c r="O23" i="5"/>
  <c r="Q15" i="20" l="1"/>
  <c r="J11" i="1"/>
  <c r="U10" i="7"/>
  <c r="U14" i="7"/>
  <c r="W15" i="19"/>
  <c r="W15" i="21"/>
  <c r="AG15" i="1" s="1"/>
  <c r="AG16" i="1" s="1"/>
  <c r="J22" i="1" s="1"/>
  <c r="Y23" i="5"/>
  <c r="J6" i="1" s="1"/>
  <c r="R5" i="17"/>
  <c r="K21" i="17"/>
  <c r="R27" i="21"/>
  <c r="T23" i="5"/>
  <c r="F7" i="4"/>
  <c r="F4" i="10"/>
  <c r="F3" i="9"/>
  <c r="F4" i="5"/>
  <c r="Q14" i="20" l="1"/>
  <c r="Q17" i="20" s="1"/>
  <c r="X30" i="12"/>
  <c r="X31" i="12" s="1"/>
  <c r="X32" i="12" s="1"/>
  <c r="X33" i="12" s="1"/>
  <c r="J8" i="1" s="1"/>
  <c r="J16" i="1" s="1"/>
  <c r="AA3" i="1" s="1"/>
  <c r="AA5" i="1" s="1"/>
  <c r="W16" i="19"/>
  <c r="W17" i="19" s="1"/>
  <c r="W27" i="21"/>
  <c r="W29" i="21" s="1"/>
  <c r="M3" i="2" s="1"/>
  <c r="U28" i="10"/>
  <c r="AA4" i="10"/>
  <c r="Z4" i="10"/>
  <c r="Y4" i="10"/>
  <c r="X4" i="10"/>
  <c r="W4" i="10"/>
  <c r="V4" i="10"/>
  <c r="U4" i="10"/>
  <c r="T4" i="10"/>
  <c r="S4" i="10"/>
  <c r="R4" i="10"/>
  <c r="Q4" i="10"/>
  <c r="P4" i="10"/>
  <c r="AA3" i="9"/>
  <c r="Z3" i="9"/>
  <c r="Y3" i="9"/>
  <c r="X3" i="9"/>
  <c r="W3" i="9"/>
  <c r="V3" i="9"/>
  <c r="U3" i="9"/>
  <c r="T3" i="9"/>
  <c r="S3" i="9"/>
  <c r="R3" i="9"/>
  <c r="Q3" i="9"/>
  <c r="P3" i="9"/>
  <c r="U21" i="6"/>
  <c r="U28" i="6" s="1"/>
  <c r="T2" i="6"/>
  <c r="U2" i="6"/>
  <c r="V2" i="6"/>
  <c r="S2" i="6"/>
  <c r="AA7" i="6"/>
  <c r="Z7" i="6"/>
  <c r="Y7" i="6"/>
  <c r="X7" i="6"/>
  <c r="W7" i="6"/>
  <c r="V7" i="6"/>
  <c r="U7" i="6"/>
  <c r="T7" i="6"/>
  <c r="S7" i="6"/>
  <c r="R7" i="6"/>
  <c r="Q7" i="6"/>
  <c r="P7" i="6"/>
  <c r="Q10" i="4"/>
  <c r="E10" i="4"/>
  <c r="AA4" i="5"/>
  <c r="Q4" i="5"/>
  <c r="R4" i="5"/>
  <c r="S4" i="5"/>
  <c r="T4" i="5"/>
  <c r="U4" i="5"/>
  <c r="V4" i="5"/>
  <c r="W4" i="5"/>
  <c r="X4" i="5"/>
  <c r="Y4" i="5"/>
  <c r="Z4" i="5"/>
  <c r="P4" i="5"/>
  <c r="N5" i="4"/>
  <c r="O5" i="4"/>
  <c r="P5" i="4"/>
  <c r="Q5" i="4"/>
  <c r="R5" i="4"/>
  <c r="S5" i="4"/>
  <c r="M5" i="4"/>
  <c r="P30" i="2"/>
  <c r="T27" i="7" s="1"/>
  <c r="C24" i="2"/>
  <c r="D25" i="2"/>
  <c r="E25" i="2"/>
  <c r="F25" i="2"/>
  <c r="G25" i="2"/>
  <c r="H25" i="2"/>
  <c r="I25" i="2"/>
  <c r="J25" i="2"/>
  <c r="K25" i="2"/>
  <c r="L25" i="2"/>
  <c r="M25" i="2"/>
  <c r="N25" i="2"/>
  <c r="C25" i="2"/>
  <c r="F3" i="1"/>
  <c r="G3" i="1"/>
  <c r="H3" i="1"/>
  <c r="I3" i="1"/>
  <c r="J3" i="1"/>
  <c r="K3" i="1"/>
  <c r="L3" i="1"/>
  <c r="M3" i="1"/>
  <c r="N3" i="1"/>
  <c r="O3" i="1"/>
  <c r="P3" i="1"/>
  <c r="E3" i="1"/>
  <c r="S14" i="10" l="1"/>
  <c r="S16" i="10" s="1"/>
  <c r="W17" i="6" s="1"/>
  <c r="W19" i="6" s="1"/>
  <c r="M7" i="2"/>
  <c r="M19" i="15"/>
  <c r="S19" i="15" s="1"/>
  <c r="X19" i="15" s="1"/>
  <c r="X16" i="15" s="1"/>
  <c r="J20" i="1" s="1"/>
  <c r="W13" i="6"/>
  <c r="Y5" i="20"/>
  <c r="Y4" i="21"/>
  <c r="Y5" i="16"/>
  <c r="W5" i="20"/>
  <c r="W5" i="16"/>
  <c r="W4" i="21"/>
  <c r="X5" i="20"/>
  <c r="X4" i="21"/>
  <c r="X5" i="16"/>
  <c r="Z5" i="20"/>
  <c r="Z5" i="16"/>
  <c r="Z4" i="21"/>
  <c r="G12" i="4"/>
  <c r="AD11" i="1" l="1"/>
  <c r="AA11" i="1"/>
  <c r="AM11" i="1"/>
  <c r="AJ11" i="1"/>
  <c r="AG11" i="1"/>
  <c r="AG12" i="1" s="1"/>
  <c r="W21" i="6"/>
  <c r="W28" i="6" s="1"/>
  <c r="W19" i="7" s="1"/>
  <c r="AG14" i="1" l="1"/>
  <c r="J19" i="1" s="1"/>
  <c r="J21" i="1" s="1"/>
  <c r="J23" i="1" s="1"/>
  <c r="J27" i="1" s="1"/>
  <c r="T8" i="2" l="1"/>
  <c r="I13" i="4"/>
</calcChain>
</file>

<file path=xl/sharedStrings.xml><?xml version="1.0" encoding="utf-8"?>
<sst xmlns="http://schemas.openxmlformats.org/spreadsheetml/2006/main" count="574" uniqueCount="441">
  <si>
    <t>তারিখে সমাপ্ত আয়বর্ষের আয় ও আয়কর বিবরণী</t>
  </si>
  <si>
    <t>করদাতার নাম</t>
  </si>
  <si>
    <t>টিআইএন</t>
  </si>
  <si>
    <t>মোট আয়ের বিবরণী</t>
  </si>
  <si>
    <t>টাকার পরিমান</t>
  </si>
  <si>
    <t>চাকরি হইতে আয় (এই রিটার্নের তফসিল ১ অনুযায়ী)</t>
  </si>
  <si>
    <t>ভাড়া হইতে আয় (এই রিটার্নের তফসিল ২ অনুযায়ী)</t>
  </si>
  <si>
    <t>কৃষি হইতে আয় (এই রিটার্নের তফসিল ৩ অনুযায়ী)</t>
  </si>
  <si>
    <t>ব্যবসা হইতে আয় (এই রিটার্নের তফসিল ৪ অনুযায়ী)</t>
  </si>
  <si>
    <t>মূলধনি আয়</t>
  </si>
  <si>
    <t>অন্যান্য উৎস হতে আয় (রয়্যালটি, লাইসেন্স ফি, সন্মানী ফি, সরকার প্রদত্ত নগদ ভর্তুকি ইত্যাদি)</t>
  </si>
  <si>
    <t>ফার্ম বা ব্যক্তিসংঘের আয়ের অংশ</t>
  </si>
  <si>
    <t>অপ্রাপ্ত বয়স্ক সন্তান, স্ত্রী বা স্বামীর আয় (করদাতা না হইলে)</t>
  </si>
  <si>
    <t>মেোট আয় (ক্রমিক ১ হইতে ১০ এর সমষ্টি)</t>
  </si>
  <si>
    <t>কর পরিগণনা</t>
  </si>
  <si>
    <t>কর রেয়াত (এই রিটার্নের তফসিল ৫ অনুযায়ী)</t>
  </si>
  <si>
    <t>প্রদেয় কর (ক্রমিক ১৪ ও ক্রমিক ১৫ এর মধ্যে যাহা অধিক)</t>
  </si>
  <si>
    <t>(ক) নিট পরিসম্পদের জন্য প্রদেয় সারচার্জ 
(প্রযোজ্য ক্ষেত্রে)</t>
  </si>
  <si>
    <t>(খ) পরিবেশ সারচার্জ (প্রযোজ্য ক্ষেত্রে)</t>
  </si>
  <si>
    <t>বিলম্ব সুদ, জরিমানা অথবা আয়কর আইনের অধীন প্রদেয় অন্য কোন অঙ্ক (যদি থাকে)</t>
  </si>
  <si>
    <t>মোট প্রদেয় কর (১৬+১৭+১৮)</t>
  </si>
  <si>
    <t>পৃষ্ঠা-২</t>
  </si>
  <si>
    <t>আমি</t>
  </si>
  <si>
    <t xml:space="preserve">পিতা/স্বামী </t>
  </si>
  <si>
    <t>ঘোষণা করিতেছি যে, এই রিটার্ন এবং বিবরণী ও সংযুক্ত</t>
  </si>
  <si>
    <t>প্রমাণাদিতে প্রদত্ত তথ্য আমার বিশ্বাস ও জ্ঞানমতে সঠিক ও সম্পূর্ণ।</t>
  </si>
  <si>
    <t>স্বাক্ষর</t>
  </si>
  <si>
    <t>ব্যক্তি না হইলে পদবী ও সীল মোহর</t>
  </si>
  <si>
    <t>স্থানঃ</t>
  </si>
  <si>
    <t>তারিখঃ</t>
  </si>
  <si>
    <t>ঢাকা।</t>
  </si>
  <si>
    <t>কর পরিশোধ বিবরণী</t>
  </si>
  <si>
    <t>উৎসে কর্তিত/সংগৃহীত কর (প্রমাণাদি সংযুক্ত করুন)</t>
  </si>
  <si>
    <t>পরিশোধিত অগ্রীম কর (প্রমাণাদি সংযুক্ত করুন)</t>
  </si>
  <si>
    <t>প্রত্যর্পনযোগ্য করের সমন্বয় (যদি থাকে)
(প্রত্যর্পণ সংশ্লিষ্ট কর বর্ষ/বর্ষসমূহ উল্লেখ করুন)</t>
  </si>
  <si>
    <t>প্রদত্ত কর (২০+২১+২২+২৩)</t>
  </si>
  <si>
    <t>অতিরিক্ত পরিশোধ (১৯-২৪)</t>
  </si>
  <si>
    <t>কর অব্যাহতিপ্রাপ্ত/করমুক্ত আয় (বিবরণ সংযুক্ত করুন)</t>
  </si>
  <si>
    <t>প্রতিপাদন</t>
  </si>
  <si>
    <t>এই রিটার্নের সাথে দাখিলকৃত দলিলপত্রাদির তালিকা</t>
  </si>
  <si>
    <t>৩।</t>
  </si>
  <si>
    <t>৭।</t>
  </si>
  <si>
    <r>
      <t>করদাতার শ্রেণী (প্রযোজ্য ক্ষেত্রে (</t>
    </r>
    <r>
      <rPr>
        <sz val="12"/>
        <rFont val="Agency FB"/>
        <family val="2"/>
      </rPr>
      <t>√</t>
    </r>
    <r>
      <rPr>
        <sz val="12"/>
        <rFont val="Nikosh"/>
      </rPr>
      <t xml:space="preserve">) চিহ্ন দিন): </t>
    </r>
  </si>
  <si>
    <t>স্বাভাবিক ব্যক্তি</t>
  </si>
  <si>
    <t xml:space="preserve"> ফার্ম</t>
  </si>
  <si>
    <t xml:space="preserve"> হিন্দু অবিভিক্ত পরিবার</t>
  </si>
  <si>
    <t xml:space="preserve">অন্যান্য </t>
  </si>
  <si>
    <t>√</t>
  </si>
  <si>
    <t>৯।</t>
  </si>
  <si>
    <t>১০।</t>
  </si>
  <si>
    <t>জন্ম তারিখ
(দিন-মাস-বছর)</t>
  </si>
  <si>
    <t>৮।</t>
  </si>
  <si>
    <r>
      <t>করদাতার বিশেষ সুবিধাপ্রাপ্তির ক্ষেত্রে (</t>
    </r>
    <r>
      <rPr>
        <sz val="12"/>
        <rFont val="Agency FB"/>
        <family val="2"/>
      </rPr>
      <t>√</t>
    </r>
    <r>
      <rPr>
        <sz val="12"/>
        <rFont val="Nikosh"/>
      </rPr>
      <t>) চিহ্ন দিন</t>
    </r>
  </si>
  <si>
    <t>গেজেটেডভুক্ত যুদ্ধাহত মুক্তিযোদ্ধা</t>
  </si>
  <si>
    <t>৬৫ বৎসর বা তদুর্ধ্ব বয়সের করদাতা</t>
  </si>
  <si>
    <t>নারী</t>
  </si>
  <si>
    <t>তৃতীয় লিঙ্গ</t>
  </si>
  <si>
    <t>প্রতিবন্ধি ব্যক্তি</t>
  </si>
  <si>
    <t>প্রতিবন্ধি ব্যক্তির পিতামাত বা আইনানুগ অভিভাবক</t>
  </si>
  <si>
    <t>পৃষ্ঠা-৩</t>
  </si>
  <si>
    <t>আইটি-১১গ (২০২৩)</t>
  </si>
  <si>
    <t>রিটার্ন রেজিস্টারের ক্রমিক নম্বর</t>
  </si>
  <si>
    <t>রিটার্ন রেজিস্টারের ভল্যুম নম্বর</t>
  </si>
  <si>
    <t>রিটার্ন দাখিলের তারিখ</t>
  </si>
  <si>
    <t>দাপ্তরিক ব্যবহারের জন্য</t>
  </si>
  <si>
    <t>১।</t>
  </si>
  <si>
    <t>করদাতার নাম:</t>
  </si>
  <si>
    <t xml:space="preserve">২। </t>
  </si>
  <si>
    <t>জাতীয় পরিচয়পত্র নম্বর/পাসপোর্ট নম্বর (এনআইডি না থাকিলে):</t>
  </si>
  <si>
    <t xml:space="preserve">৪। </t>
  </si>
  <si>
    <t>(ক) সার্কেল:</t>
  </si>
  <si>
    <t>(খ) কর অঞ্চল:</t>
  </si>
  <si>
    <t>০৪, ঢাকা</t>
  </si>
  <si>
    <t>৫।</t>
  </si>
  <si>
    <t>করবর্ষ:</t>
  </si>
  <si>
    <t>-</t>
  </si>
  <si>
    <t xml:space="preserve">৬। </t>
  </si>
  <si>
    <t>আবাসিক মর্যাদা:</t>
  </si>
  <si>
    <t>নিবাসী</t>
  </si>
  <si>
    <t>অনিবাসী</t>
  </si>
  <si>
    <t>স্ত্রী/স্বামী করদাতা হইলে টিআইএন:</t>
  </si>
  <si>
    <t>১১।</t>
  </si>
  <si>
    <t>যোগাযোগের ঠিকানা:</t>
  </si>
  <si>
    <t>টেলিফোন:</t>
  </si>
  <si>
    <t>মোবাইল:</t>
  </si>
  <si>
    <t>ই-মেইল:</t>
  </si>
  <si>
    <t xml:space="preserve">১২। </t>
  </si>
  <si>
    <t>চাকুরীজীবী করদাতার ক্ষেত্রে নিয়োগকারী প্রতিষ্ঠানের নাম (একাধিক প্রতিষ্ঠান হইলে সর্বশেষ প্রতিষ্ঠানের নাম):</t>
  </si>
  <si>
    <t>১৩।</t>
  </si>
  <si>
    <t>(ক)</t>
  </si>
  <si>
    <t>ব্যবসা প্রতিষ্ঠানের নাম:</t>
  </si>
  <si>
    <t xml:space="preserve">(খ) </t>
  </si>
  <si>
    <t>ব্যবসা নিবন্ধন নম্বর (BIN) (সমূহ):</t>
  </si>
  <si>
    <t>১৪।</t>
  </si>
  <si>
    <t>ফার্ম/ব্যক্তি সংঘের ক্ষেত্রে অংশীদার/সদস্যদের নাম ও টিআইএন (প্রয়োজনে পৃথক কাগজ ব্যবহার করুন):-</t>
  </si>
  <si>
    <t>স্ত্রী/স্বামীর নাম:</t>
  </si>
  <si>
    <t>দেওয়ান মোঃ সুলতান মাহমুদ</t>
  </si>
  <si>
    <t>আয়কর রিটার্ন প্রাপ্তি স্বীকার পত্র/প্রত্যয়ন পত্র</t>
  </si>
  <si>
    <t>টিআইএন:</t>
  </si>
  <si>
    <t>মোট আয়:</t>
  </si>
  <si>
    <t>মোট পরিশোধিত কর:</t>
  </si>
  <si>
    <t>টাকা=</t>
  </si>
  <si>
    <t>অফিসের সীলমোহর</t>
  </si>
  <si>
    <t>রিটার্ন গ্রহণকারী কর্মকর্তার স্বাক্ষর ও সীল</t>
  </si>
  <si>
    <r>
      <t xml:space="preserve">তফসিল-১
</t>
    </r>
    <r>
      <rPr>
        <b/>
        <sz val="12"/>
        <rFont val="Nikosh"/>
      </rPr>
      <t xml:space="preserve">চাকরি হইতে আয় থাকিলে নিম্নোক্ত তফসিলটি পূরুণ করিতে হইবে </t>
    </r>
  </si>
  <si>
    <t>ক. সরকারী বেতন আদেশভুক্ত কর্মচারী করদাতাদের জন্য এই অংশটি প্রযোজ্য</t>
  </si>
  <si>
    <t>মূল বেতন</t>
  </si>
  <si>
    <t>নীট করযোগ্য আয়</t>
  </si>
  <si>
    <t>কর অব্যহতি প্রাপ্ত আয়</t>
  </si>
  <si>
    <t>আয়ের পরিমান</t>
  </si>
  <si>
    <t>বকেয়া বেতন (যা পূর্বে করযোগ্য আয়ের অন্তর্ভুক্ত হয় নাই)</t>
  </si>
  <si>
    <t>বিশেষ বেতন</t>
  </si>
  <si>
    <t>বাড়িভাড়া ভাতা</t>
  </si>
  <si>
    <t>চিকিৎসা ভাতা</t>
  </si>
  <si>
    <t>যাতায়াত ভাতা</t>
  </si>
  <si>
    <t>উৎসব ভাতা</t>
  </si>
  <si>
    <t>সহায়ক কর্মীর জন্য প্রদত্ত ভাতা</t>
  </si>
  <si>
    <t>বৈশাখি ভাতা</t>
  </si>
  <si>
    <t>ভবিষ্য তহবিলে অর্জিত মুনাফা</t>
  </si>
  <si>
    <t>লাম্পগ্রান্ট</t>
  </si>
  <si>
    <t>গ্র্যাচু্‌ইটি</t>
  </si>
  <si>
    <t>অন্যান্য, যদি থাকে (বিবরণ দিন)</t>
  </si>
  <si>
    <t>খ. সরকারী আদেশভুক্ত কর্মচারী ব্যতীত অন্যান্য চাকুরীজবি করদাতাদের জন্য এই অংশটি প্রযোজ্য</t>
  </si>
  <si>
    <t>১। বেতন</t>
  </si>
  <si>
    <t>২। ভাতা সমূহ</t>
  </si>
  <si>
    <t>মোট=</t>
  </si>
  <si>
    <t>৫। পারকুইজিট</t>
  </si>
  <si>
    <t>৬। বেতন বা মজুরির পরিবর্তে প্রাপ্তি অথবা অতিরিক্ত প্রাপ্তি</t>
  </si>
  <si>
    <t>৭। কর্মচারী শেয়ার স্কিম হইতে অর্জিত আয়</t>
  </si>
  <si>
    <t>৮। আবাসন সুবিধা</t>
  </si>
  <si>
    <t>৯। মোটরগাড়ি সুবিধা</t>
  </si>
  <si>
    <t>১০। নিয়োগকর্ত কর্তৃক প্রদত্ত অন্যকোন সুবিধা</t>
  </si>
  <si>
    <t>১১। স্বীকৃত ভবিষ্য তহবিলে নিয়োগকর্তার প্রদত্ত চাঁদা</t>
  </si>
  <si>
    <t>১৩। মোট প্রাপ্ত বেতন (ক্রমিক ১ হইতে ১২ এর সমষ্টি)</t>
  </si>
  <si>
    <t>১৫। চাকরি হইতে মোট আয় (১৩+১৪)</t>
  </si>
  <si>
    <t>পরিসম্পদ, দায় ও ব্যয় বিবরণী</t>
  </si>
  <si>
    <t>(</t>
  </si>
  <si>
    <t>)</t>
  </si>
  <si>
    <t>তারিখে</t>
  </si>
  <si>
    <t>যাহাদের জন্য প্রযোজ্য</t>
  </si>
  <si>
    <t xml:space="preserve">১। </t>
  </si>
  <si>
    <t>মোট অর্জিত তহবিল</t>
  </si>
  <si>
    <t>২।</t>
  </si>
  <si>
    <t>৪।</t>
  </si>
  <si>
    <t>(ক) জীবনযাপন সংশ্লিষ্ট ব্যয়ঃ (ফরম নং আইটি ১০বিবি অনুযায়ী মোট খরচ</t>
  </si>
  <si>
    <t>(খ) আইটি ১০-বিবি তে উল্লিখিত হয় নাই এইরুপ দান প্রদান/ব্যয়/ক্ষতি</t>
  </si>
  <si>
    <t>মোট ব্যয় ও ক্ষতি</t>
  </si>
  <si>
    <t>৬।</t>
  </si>
  <si>
    <t>ব্যক্তিগত দায়সমূহ (ব্যবসায় বহির্ভূত)</t>
  </si>
  <si>
    <t xml:space="preserve">(ক) </t>
  </si>
  <si>
    <t xml:space="preserve">(গ) </t>
  </si>
  <si>
    <t>মোট পরিসম্পদ (ক্রমিক ৫ ও ক্রমিক ৬ এর যোগফল)</t>
  </si>
  <si>
    <t>আমি ঘোষণা করিতেছি যে, আমার জ্ঞান ও বিশ্বাস মতে আইটি-১০বি (২০২৩) এ প্রদত্ত তথ্য সঠিক ও সম্পূর্ণ।</t>
  </si>
  <si>
    <t>করদাতার নাম ও স্বাক্ষর</t>
  </si>
  <si>
    <t>তারিখ:</t>
  </si>
  <si>
    <t>ব্যবসা বা পেশার নাম:</t>
  </si>
  <si>
    <t>ব্যবসা বা পেশার ধরণঃ</t>
  </si>
  <si>
    <t>ঠিকানাঃ</t>
  </si>
  <si>
    <t>০১।</t>
  </si>
  <si>
    <t>বিক্রয়/টার্নওভার/প্রাপ্তি</t>
  </si>
  <si>
    <t>আয়ের সারসংক্ষেপ</t>
  </si>
  <si>
    <t>০২।</t>
  </si>
  <si>
    <t>গ্রস মুনাফা</t>
  </si>
  <si>
    <t>০৩।</t>
  </si>
  <si>
    <t>কুঋণ ব্যয়</t>
  </si>
  <si>
    <t>০৪।</t>
  </si>
  <si>
    <t>নিট মুনাফা (ক্রমিক ০২ হইতে ক্রমিক ০৩ এর বিয়োগফল)</t>
  </si>
  <si>
    <t>স্থিতিপত্রের সারসংক্ষেপ</t>
  </si>
  <si>
    <t>মজুদ</t>
  </si>
  <si>
    <t>প্রারম্ভিক মূলধন</t>
  </si>
  <si>
    <t>১২।</t>
  </si>
  <si>
    <t>নীট মুনাফা</t>
  </si>
  <si>
    <t>সমাপণী মূলধন (১১+১২+১৩)</t>
  </si>
  <si>
    <t>১৫।</t>
  </si>
  <si>
    <t>দায়সমূহ</t>
  </si>
  <si>
    <t>১৬।</t>
  </si>
  <si>
    <t>কর রেয়াতের জন্য প্রযোজ্য বিনিয়োগ বিবরণী</t>
  </si>
  <si>
    <t>ডিপোজিট পেনশন/মাসিক সঞ্চয় স্কিমে প্রদত্ত চাঁদা (অনুমোদনযোগ্য সীমার অতিরিক্ত নহে)</t>
  </si>
  <si>
    <t>সরকারী সিকিউরিটিজ, ইউনিট সার্টিফিকেট, মিউচুয়াল ফান্ড, ইটিএফ অথবা যৌথ বিনিয়োগ স্কিম ইউনিট সার্টিফিকেটে বিনিয়োগ</t>
  </si>
  <si>
    <t>অনুমোদিত স্টক এক্সচেঞ্জের সহিত তালিকভুক্ত কোন সিকিউরিটিজে বিনিয়োগ</t>
  </si>
  <si>
    <r>
      <rPr>
        <sz val="12"/>
        <rFont val="Times New Roman"/>
        <family val="1"/>
      </rPr>
      <t xml:space="preserve">Provident Fund Act, 1925 </t>
    </r>
    <r>
      <rPr>
        <sz val="12"/>
        <rFont val="Nikosh"/>
      </rPr>
      <t>এর বিধানাবলি প্রযোজ্য এইরুপ যেকোন তহবিলে করদাতার চাঁদা</t>
    </r>
  </si>
  <si>
    <t>করদাতা বা তাহার নিয়োগকর্তা কর্তৃক অনুমোদিত ভবিষ্য তহবিল প্রদত্ত চাঁদা</t>
  </si>
  <si>
    <t>অনুমোদিত বার্ধক্য  তহবিলে প্রদত্ত চাঁদা</t>
  </si>
  <si>
    <t>কল্যাণ তহবিলে প্রদত্ত /গোষ্ঠি বীমা তহবিলে প্রদত্ত চাঁদা</t>
  </si>
  <si>
    <t>যাকাত তহবিলে প্রদত্ত চাঁদা</t>
  </si>
  <si>
    <t>মোট বিনিয়োগ (ক্রমিক ১ হইতে ক্রমিক ১০ পর্যন্ত যোগফল)</t>
  </si>
  <si>
    <t>কর রেয়াতের পরিমান</t>
  </si>
  <si>
    <t>আইটি-১০ বিবি (২০২৩)</t>
  </si>
  <si>
    <t>ক্রমিক</t>
  </si>
  <si>
    <t>মন্তব্য</t>
  </si>
  <si>
    <t>ব্যয়ের বিবরণ (বার্ষিক)</t>
  </si>
  <si>
    <t>ব্যক্তিগত ও পরিবারের ভরণপোষণ খরচ</t>
  </si>
  <si>
    <t>আবাসন সংক্রান্ত ব্যয়</t>
  </si>
  <si>
    <t>ব্যক্তিগত যানবাহন সংক্রান্ত ব্যয়</t>
  </si>
  <si>
    <t>ইউটিলিটি সংক্রান্ত ব্যয় (বিদ্যুৎ বিল, গ্যাস, পানি, টেলিফোন, মোবাইল, ইন্টারনেট ইত্যাদি)</t>
  </si>
  <si>
    <t>শিক্ষা ব্যয়</t>
  </si>
  <si>
    <t>উৎসব ও অন্যান্য বিশেষ ব্যয়</t>
  </si>
  <si>
    <t>উৎসে কর্তিত/সংগৃহীত কর (সঞ্চয়পত্রের মুনাফার উপর কর্তিত করসহ) ও বিগত বৎসরে রিটার্নের ভিত্তিতে প্রদত্ত আয়কর ও সারচার্জ</t>
  </si>
  <si>
    <t>প্রাতিষ্ঠানিক ও অন্যান্য উৎস হতে গৃহিত ব্যক্তিগত ঋণের সুদ পরিশোধ</t>
  </si>
  <si>
    <t>আমি ঘোষণা করিতেছি যে, আইটি ১০বিবি (২০২৩) তে প্রদত্ত তথ্য আমার জ্ঞান ও বিশ্বাসমতে সঠিক ও সম্পূর্ণ</t>
  </si>
  <si>
    <t>স্বাক্ষর ও তারিখ</t>
  </si>
  <si>
    <r>
      <t xml:space="preserve">তফসিল-২
</t>
    </r>
    <r>
      <rPr>
        <b/>
        <sz val="12"/>
        <rFont val="Nikosh"/>
      </rPr>
      <t>(ভাড়া হতে আয় থাকিলে নিম্নোক্ত তফসিলটি পূরণ করিতে হইবে।)</t>
    </r>
  </si>
  <si>
    <r>
      <rPr>
        <b/>
        <sz val="12"/>
        <rFont val="Nikosh"/>
      </rPr>
      <t>তফসিল-৪</t>
    </r>
    <r>
      <rPr>
        <sz val="12"/>
        <rFont val="Nikosh"/>
      </rPr>
      <t xml:space="preserve">
</t>
    </r>
    <r>
      <rPr>
        <b/>
        <sz val="12"/>
        <rFont val="Nikosh"/>
      </rPr>
      <t>(ব্যবসা বা পেশার আয় থাকিলে নিম্নোক্ত তফসিলটি পূরণ করিতে হইবে)</t>
    </r>
  </si>
  <si>
    <t>তফসিল-৩
(কৃষি হইতে আয় থাকিলে নিম্নোক্ত তফসিলটি পূরণ করিতে হইবে)</t>
  </si>
  <si>
    <t>নিট আয় (ক্রমিক ০২ হইতে ক্রমিক ০৩ এর বিয়োগফল)</t>
  </si>
  <si>
    <t>সম্পত্তির অবস্থান, বিবরণ ও মালিকানার অংশ</t>
  </si>
  <si>
    <t>মোট ভাড়া মূল্য পরিগণনা</t>
  </si>
  <si>
    <t>১। প্রাপ্ত ভাড়ার পমিান বা বার্ষিক মূল্য, এই দুইয়ের মধ্যে যাহা অধিক</t>
  </si>
  <si>
    <t>২। প্রাপ্ত  অগ্রিম ভাড়া</t>
  </si>
  <si>
    <t>৩। প্রাপ্ত  যে কোন অঙ্ক বা সুবিধার অর্থমূল্য (১ ও ২ এ উল্লিখিত অঙ্কের অতিরিক্ত)</t>
  </si>
  <si>
    <t>৪। সমন্বয়কৃত অগ্রিম অঙ্ক</t>
  </si>
  <si>
    <t>৫। শূন্যতা ভাতা</t>
  </si>
  <si>
    <t>৭।  অনুমোদনযোগ্য বিয়োজন সমূহ</t>
  </si>
  <si>
    <t>(ক) মেরামত আদায় ইত্যাদি</t>
  </si>
  <si>
    <t>(খ) পৌর কর অথবা স্থানীয় কর</t>
  </si>
  <si>
    <t>(গ) ভূমি রাজস্ব</t>
  </si>
  <si>
    <t>(ঘ) ঋণের উপর সুদ/বন্ধকী/মূলধনী চার্জ</t>
  </si>
  <si>
    <t xml:space="preserve">(ঙ) পরিশোধিত বীমা প্রিমিয়াম </t>
  </si>
  <si>
    <t>(চ) অন্যান্য (যদি থাকে)</t>
  </si>
  <si>
    <t>৮। মোট অনুমোদনযোগ্য বিয়োজন</t>
  </si>
  <si>
    <t>৯। নীট আয় (ক্রমিক ৬ হইতে ক্রমিক ৮ এর বিয়োগফল)</t>
  </si>
  <si>
    <t>১০। করদাতার অংশ (প্রযোজ্য ক্ষেত্রে)</t>
  </si>
  <si>
    <t xml:space="preserve"> </t>
  </si>
  <si>
    <t>অর্জিত তহবিল ও বিগত আয়বর্ষের শেষ তারিখের নীট সম্পদের যোগফল (১+২)</t>
  </si>
  <si>
    <t>সাধারন ব্যয়, বিক্রয়জনিত ব্যয়, কৃষি উন্নয়ন কর, খাজনা, ঋণের সুদ, বীমা প্রিমিয়াম এবং অন্যান্য ব্যয়সমূহ (৬০%)</t>
  </si>
  <si>
    <t>বিবরণ</t>
  </si>
  <si>
    <t>সন্মানী/পুরষ্কার/টেলিফোন ভাতা</t>
  </si>
  <si>
    <t>ওভার টাইম ভাতা/শিক্ষা সহায়ক ভাতা</t>
  </si>
  <si>
    <t>ছুটি ভাতা/মোবাইল ভাতা</t>
  </si>
  <si>
    <t xml:space="preserve">অন্যান্য, যদি থাকে (বিবরণ দিন) </t>
  </si>
  <si>
    <t>স্বাভাবিক ব্যক্তি করদাতার রিটার্ন</t>
  </si>
  <si>
    <t>৮২২ ৮৭৮ ৯৪১১</t>
  </si>
  <si>
    <t>প্রযোজ্য নহে</t>
  </si>
  <si>
    <t>৩০/০৬/২০২৩</t>
  </si>
  <si>
    <t>আর্থিক পরিসম্পদ হইতে আয় (ব্যাংক সুদ/মনুাফা, লভ্যাংশ, সঞ্চয়পত্র মুনাফা, সিকিউরিটিজ ইত্যাদি)</t>
  </si>
  <si>
    <t>বিদেশে উদ্ভূত করযোগ্য আয়</t>
  </si>
  <si>
    <t>রেয়াত-পরবর্তী প্রদেয় করদায় (১২-১৩)</t>
  </si>
  <si>
    <t>এই রিটার্নের সহিত পরিশোধিত অবশিষ্ট কর
(প্রমাণাদি সংযুক্ত করুন)</t>
  </si>
  <si>
    <t>৩। অগ্রিম/বকেয়া বেতন</t>
  </si>
  <si>
    <t>৪। আনুতোষিক, অ্যানুইটি, পেনশন বা ইহাদের সম্পুরক</t>
  </si>
  <si>
    <t>১২। অন্যান্য যদি থাকে (বিবরণ দিন)</t>
  </si>
  <si>
    <t>১৪। অব্যাহতি প্রাপ্ত অংশ (আয়কর আইন, ২০২৩ এর ৬ষ্ঠ তফসিল অংশ ১ মোতাবেক)</t>
  </si>
  <si>
    <t>৬। মোট ভাড়ামূল্য (১+২+৩)-৪-৫</t>
  </si>
  <si>
    <t>ক্রমিক নং</t>
  </si>
  <si>
    <t xml:space="preserve"> ৭।</t>
  </si>
  <si>
    <t>নগদ ও ব্যাংক স্থিতি</t>
  </si>
  <si>
    <t>স্থায়ী পরিসম্পদ</t>
  </si>
  <si>
    <t>অন্যান্য পরিসম্পদ</t>
  </si>
  <si>
    <t>মোট পরিসম্পদ (০৬+০৭+০৮+০৯)</t>
  </si>
  <si>
    <t>আয় বর্ষে ব্যবসা হইতে উত্তোলন</t>
  </si>
  <si>
    <t>মোট পরিসম্পদ ও দায় (১৪+১৫)</t>
  </si>
  <si>
    <t>তফসিল-৫
বিনিয়োগজনিত কর রেয়াত দাবি করিলে নিম্নবর্ণিত তফসিলটি পূরণ করিতে হইবে (প্রামাণ্য দলিলাদি সংযুক্ত করিতে হইবে)</t>
  </si>
  <si>
    <r>
      <t xml:space="preserve">বাংলাদেশে পরিশোধিত জীবন বিমা পলিসির প্রিমিয়াম বা চুক্তিভিত্তিক </t>
    </r>
    <r>
      <rPr>
        <sz val="12"/>
        <rFont val="Times New Roman"/>
        <family val="1"/>
      </rPr>
      <t>'Deferred Annuity'</t>
    </r>
  </si>
  <si>
    <t>জীবনযাপন সংশ্লিষ্ট ব্যয়ের বিবরণী
(স্বাভাবিক ব্যক্তিশ্রেণীর সকল করদাতার জন্য প্রযোজ্য)</t>
  </si>
  <si>
    <t>নিজ খরচে দেশে ও বিদেশ ভ্রমণ, অবকাশ ইত্যাদি সংক্রান্ত ব্যয়</t>
  </si>
  <si>
    <t>অর্জিত তহবিলসমূহ-</t>
  </si>
  <si>
    <t>(ক) রিটার্নে প্রদর্শিত মোট আয় (মোট আয়ের বিবরণীর ১১ নং ক্রমিক অনুযায়ী)</t>
  </si>
  <si>
    <t>(খ) কর অব্যাহতি প্রাপ্ত আয় (রিটার্নের সাথে সংযুক্ত নির্দেশাবলী দ্রষ্টব্য)</t>
  </si>
  <si>
    <t xml:space="preserve">(গ) দান গ্রহণ/অন্যান্য প্রাপ্তি </t>
  </si>
  <si>
    <t>এই আয়বর্ষের শেষ তারিখের নীট সম্পদ (৩-৪)</t>
  </si>
  <si>
    <t>প্রাতিষ্ঠানিক দায়</t>
  </si>
  <si>
    <t>ব্যবসায় বহির্ভূত মোট দায়=</t>
  </si>
  <si>
    <t>বাংলাদেশে অবস্থিত পরিসম্পদের খাতভিত্তিক বিবরণ (প্রযোজ্য সকল ক্ষেত্রে পৃথক পৃথক বিবরণী সংযুক্ত করুন)</t>
  </si>
  <si>
    <t>ব্যবসায় মোট পরিসম্পদ</t>
  </si>
  <si>
    <t>(বিয়োগ) ব্যবসায়িক দায় (প্রাতিষ্ঠানিক ও অপ্রাতিষ্ঠানিক)</t>
  </si>
  <si>
    <t>…...............................</t>
  </si>
  <si>
    <t xml:space="preserve">ব্যবসার মূলধন (পরিসম্পদ ও ব্যয়ের পার্থক্য)        </t>
  </si>
  <si>
    <t>(খ)</t>
  </si>
  <si>
    <t>পরিচালক হিসাবে লিমিটেড কোম্পানির শেয়ার বিনিয়োগ</t>
  </si>
  <si>
    <t>অংশীদারী ফার্মের মূলধনের জের</t>
  </si>
  <si>
    <t>(গ)</t>
  </si>
  <si>
    <t>(ঘ)</t>
  </si>
  <si>
    <t>অ-কৃষি সম্পত্তি/জমি/গ্রহ সম্পত্তি (আইনসম্মত ব্যয়সহ ক্রয়মূল্য/অর্জনমূল্য/নির্মাণ ব্যয়/ বিনিযোগ) অকৃষি সম্পত্তির অবস্থান ও বিবরণ উল্লেখ করুন (প্রয়োজনে পৃথক কাগজে)</t>
  </si>
  <si>
    <t>(ঙ)</t>
  </si>
  <si>
    <t>কৃষি সম্পত্তি ( আইন সম্মত ব্যয়সহ ক্রয়মূল্য/অর্জনমূল্য)
অকৃষি সম্পত্তির অবস্থান ও বিবরণ উল্লেখ করুন (প্রয়োজনে পৃথক কাগজে)</t>
  </si>
  <si>
    <t>(চ)</t>
  </si>
  <si>
    <t>আর্থিক সম্পদসমূহ</t>
  </si>
  <si>
    <t>(অ)</t>
  </si>
  <si>
    <t>শেয়ার/ডিবেঞ্চার/বন্ড/সিকিউরিটিজ/ইউনিট সার্টিফিকেট ইত্যাদি</t>
  </si>
  <si>
    <t>(আ)</t>
  </si>
  <si>
    <t>সঞ্চয়পত্র/ডিপোজিট পেনশন স্কিম</t>
  </si>
  <si>
    <t>আইটি ১০ বি (২০২৩)</t>
  </si>
  <si>
    <t>ঋণ প্রদান ((ঋণ গ্রহণকারীর নাম ও এনআইডি উল্লেখ করুন))</t>
  </si>
  <si>
    <t>(ই)</t>
  </si>
  <si>
    <t>(ঈ)</t>
  </si>
  <si>
    <t>স্থায়ী আমানত/মেয়াদি আমানত</t>
  </si>
  <si>
    <t>(উ)</t>
  </si>
  <si>
    <t>প্রভিডেন্ড ফান্ড ও অন্যান্য ফান্ড (যদি থাকে)</t>
  </si>
  <si>
    <t xml:space="preserve"> অন্যান্য বিনিয়োগ (ইন্স্যুরেন্স ইত্যাদি)</t>
  </si>
  <si>
    <t>মোটর যান (রেজিস্ট্রেশন খরচসহ ক্রয়মূল্য)
(মোটর যানের প্রকৃতি ও রেজিস্টেশন নম্বর উল্লেশ করুন</t>
  </si>
  <si>
    <t>(ছ)</t>
  </si>
  <si>
    <t>(জ)</t>
  </si>
  <si>
    <t>(ঝ)</t>
  </si>
  <si>
    <t>আসবাবপত্র ও ইলেকট্রনিক সামগ্রী</t>
  </si>
  <si>
    <t>(ঞ)</t>
  </si>
  <si>
    <t>অন্যান্য পরিসম্পদ (ক্রমিক ট এ বর্ণিত সম্পদ ব্যতিত) (বিবরণ দিন)</t>
  </si>
  <si>
    <t>(ট)</t>
  </si>
  <si>
    <t>ব্যবসায় বর্হিভূত নগদ অর্থ ও তহবিল</t>
  </si>
  <si>
    <t>ব্যাংকে গচ্ছিত অর্থ</t>
  </si>
  <si>
    <t>হাতে নগদ</t>
  </si>
  <si>
    <t>অন্যান্য অর্থ</t>
  </si>
  <si>
    <t xml:space="preserve">মোট আর্থিক সম্পদ          </t>
  </si>
  <si>
    <t>মোট ব্যবসা বহির্ভূত নগদ অর্থ ও তহবিল</t>
  </si>
  <si>
    <t>বাংলাদেশে অবস্থিত ও বাংলাদেশের বাহিরে অবস্থিত মোট পরিসম্পদ (৮+৯)</t>
  </si>
  <si>
    <t>গণপ্রজাতন্ত্রী বাংলাদেশ সরকার
জাতীয় রাজস্ব বোর্ড
(আয়কর অফিস)</t>
  </si>
  <si>
    <t>জাতীয় পরিচয়পত্র নম্বর/পাসপোর্ট নম্বর:</t>
  </si>
  <si>
    <t>Tax</t>
  </si>
  <si>
    <t>Minimum Tax</t>
  </si>
  <si>
    <t>ক্র. নং</t>
  </si>
  <si>
    <t>মাসের নাম</t>
  </si>
  <si>
    <t>জুলাই/২২</t>
  </si>
  <si>
    <t>আগস্ট/২২</t>
  </si>
  <si>
    <t>সেপ্টেম্বর/২২</t>
  </si>
  <si>
    <t>অক্টোবর/২২</t>
  </si>
  <si>
    <t>নভেম্বর/২২</t>
  </si>
  <si>
    <t>ডিসেম্বর/২২</t>
  </si>
  <si>
    <t>জানুয়ারি/২৩</t>
  </si>
  <si>
    <t>ফেব্রুয়ারি/২৩</t>
  </si>
  <si>
    <t>মার্চ/২৩</t>
  </si>
  <si>
    <t>এপ্রিল/২৩</t>
  </si>
  <si>
    <t>মে/২৩</t>
  </si>
  <si>
    <t>জুন/২৩</t>
  </si>
  <si>
    <t>ডিএ বিল</t>
  </si>
  <si>
    <t>উৎসব ভাতা (ঈদ উল-আযহা)</t>
  </si>
  <si>
    <t>নববর্ষ ভাতা- ১৪৩০</t>
  </si>
  <si>
    <t>উৎসব ভাতা (ঈদ উল-ফিতর)</t>
  </si>
  <si>
    <t>মেোট</t>
  </si>
  <si>
    <t>বাড়ী ভাড়া ভাতা</t>
  </si>
  <si>
    <t>শিক্ষা ভাতা</t>
  </si>
  <si>
    <t>টেলিফোন ভাতা</t>
  </si>
  <si>
    <t>নববর্ষ ভাতা</t>
  </si>
  <si>
    <t>সর্বমোট উত্তোলন</t>
  </si>
  <si>
    <t>জিপিএফ</t>
  </si>
  <si>
    <t>কল্যান তহবিল</t>
  </si>
  <si>
    <t>উত্তোলন</t>
  </si>
  <si>
    <t>কর্তণ</t>
  </si>
  <si>
    <t>যৌথ বীমা তহবিল</t>
  </si>
  <si>
    <t>যানবাহন</t>
  </si>
  <si>
    <t>আয়কর কর্তণ</t>
  </si>
  <si>
    <t>সর্বমোট কর্তণ</t>
  </si>
  <si>
    <t>নিট উত্তোলন</t>
  </si>
  <si>
    <t>আয়করবর্ষ</t>
  </si>
  <si>
    <t>২</t>
  </si>
  <si>
    <t>তারিখ</t>
  </si>
  <si>
    <t>জীবন বিমায় বিনিয়োগ সংক্রান্ত তথ্য</t>
  </si>
  <si>
    <t>৩</t>
  </si>
  <si>
    <t>৪</t>
  </si>
  <si>
    <t xml:space="preserve">টিআইএন
</t>
  </si>
  <si>
    <t>পূর্ববর্তী ব্যালান্স</t>
  </si>
  <si>
    <t>অত্র করবছরে বিনিয়োগ</t>
  </si>
  <si>
    <t>মোট বিনিয়োগ</t>
  </si>
  <si>
    <t>করদাতার স্বাক্ষর এবং তারিখ</t>
  </si>
  <si>
    <t>কোম্পানি ও পলিসি নং</t>
  </si>
  <si>
    <t>ব্যাংকের নাম ও হিসাব নং</t>
  </si>
  <si>
    <t>ব্যালান্স (টা.)</t>
  </si>
  <si>
    <t>মুনাফা/সুদ (টা.)</t>
  </si>
  <si>
    <t>উৎসে কর (টা.)</t>
  </si>
  <si>
    <t>সাব-টোটাল=</t>
  </si>
  <si>
    <t>জাতীয় সঞ্চয়পত্র এর স্কিমসমূহ-</t>
  </si>
  <si>
    <t>সন্মাণী ভাতা</t>
  </si>
  <si>
    <t>বেতন হতে উৎসে কর কর্তণ</t>
  </si>
  <si>
    <t>সর্বমোট উৎসে আয়কর কর্তণ (টিডিএস)</t>
  </si>
  <si>
    <r>
      <t xml:space="preserve">উৎসে কর কর্তণের সারসংক্ষেপ </t>
    </r>
    <r>
      <rPr>
        <b/>
        <u/>
        <sz val="20"/>
        <rFont val="Times New Roman"/>
        <family val="1"/>
      </rPr>
      <t>(TDS)</t>
    </r>
  </si>
  <si>
    <t>সর্বমোট আয়ের বিবরণ</t>
  </si>
  <si>
    <t>অন্যান্য উৎস হতে আয় (রয়্যালটি, লাইসেন্স ফি, সন্মানী ফি, সরকার প্রদত্ত নগদ ভর্তুকি ইত্যাদি.</t>
  </si>
  <si>
    <t>সর্বমোট=</t>
  </si>
  <si>
    <t>কপি সংযুক্ত</t>
  </si>
  <si>
    <t>কৃষি আয়ের বিবরণ</t>
  </si>
  <si>
    <t>কৃষি জমির পরিমান</t>
  </si>
  <si>
    <t>চাষোগ্য কৃষি জমির পরিমা</t>
  </si>
  <si>
    <t>উৎপাদন (৩৩ শতাংশে)</t>
  </si>
  <si>
    <t>মোট উৎপাদন (মণ)</t>
  </si>
  <si>
    <t>বিক্রয়মূল্য প্রতিমন</t>
  </si>
  <si>
    <t>নিট কৃষি আয়</t>
  </si>
  <si>
    <t>অন্যান্য কৃষি আয (ফলজ বাগান/পুকুর/সবজি বিক্রয় ইত্যাদি)</t>
  </si>
  <si>
    <t>প্রশিক্ষক</t>
  </si>
  <si>
    <t>ব্যক্তিগত</t>
  </si>
  <si>
    <t>বিক্রয়/টার্নওভার/প্রাপ্তি (প্রশিক্ষণ সন্মানী)</t>
  </si>
  <si>
    <r>
      <t xml:space="preserve">জাতীয় রাজস্ব বোর্ড
</t>
    </r>
    <r>
      <rPr>
        <sz val="12"/>
        <rFont val="Times New Roman"/>
        <family val="1"/>
      </rPr>
      <t xml:space="preserve">www.nbr.gov.bd </t>
    </r>
  </si>
  <si>
    <t>350000&lt;Income&lt;450000</t>
  </si>
  <si>
    <t>450000&lt;Income&lt;750000</t>
  </si>
  <si>
    <t>750000&lt;Income&lt;1150000</t>
  </si>
  <si>
    <t>1150000&lt;Income&lt;1650000</t>
  </si>
  <si>
    <t>1650000&lt;Income&lt;Above</t>
  </si>
  <si>
    <t>Tax=</t>
  </si>
  <si>
    <t>Please do not delete, this is calculating tax and rebates</t>
  </si>
  <si>
    <t>আয়কর কর্তন</t>
  </si>
  <si>
    <t>আয়=</t>
  </si>
  <si>
    <t>০&lt;Income&lt; 350000</t>
  </si>
  <si>
    <t>মোট অনুমোদনোগ্য বিনিয়োগের ১৫.০০%</t>
  </si>
  <si>
    <t>মোট আয়ের ৩.০০%</t>
  </si>
  <si>
    <t>রেয়াত হিসাব</t>
  </si>
  <si>
    <t>কর রেয়াতের পরিমান হিসাব</t>
  </si>
  <si>
    <t>রেয়াত (০৩টির মধ্যে যেটি কম)</t>
  </si>
  <si>
    <t>ন্যূনতম কর (সঞ্য়পত্র/ব্যাংক মুনাফা ইত্যাদি)</t>
  </si>
  <si>
    <r>
      <t>বিগত আয় বৎসরের শেষ তারিখের নীট সম্পদ (</t>
    </r>
    <r>
      <rPr>
        <b/>
        <sz val="12"/>
        <rFont val="Nikosh"/>
      </rPr>
      <t>৩০.০৬.২০২২)</t>
    </r>
  </si>
  <si>
    <t>অলংকারাদি (পরিমান উল্লেখ করুন) - আগের ন্যায়</t>
  </si>
  <si>
    <t>বাংলাদেশে অবস্থিত মোট পরিসম্পদ</t>
  </si>
  <si>
    <t>বাংলাদেশের বাহিরে অবস্থিত মোট পরিসম্পদ (প্রজোয্যতা অনুসারে)</t>
  </si>
  <si>
    <r>
      <rPr>
        <sz val="12"/>
        <rFont val="Agency FB"/>
        <family val="2"/>
      </rPr>
      <t xml:space="preserve">•       </t>
    </r>
    <r>
      <rPr>
        <sz val="12"/>
        <rFont val="Nikosh"/>
      </rPr>
      <t>সকল গণকর্মচারী
•      দেশে ও  বিদেশে যাহার মোট সম্পত্তির মূল্য ৪০,০০,০০০.০০ টাকার অধিক;
•      যাহার মোট সম্পত্তির মূল্য ৪০,০০,০০০.০০ টাকার নিম্নে কিন্তু আয়বর্ষের কোন সময় মোটরযানের মালিক ছিলেন অথবা সিটি কর্পোরেশনে  এলাকার মধ্যে গৃহিসম্পত্তি বা এ্যাপার্টমেন্টে বিনিয়োগ করিয়াছেন অথবা বিদেশে কোন পরিসম্পদের মালিক হইয়াছেন অথবা কোন কোম্পানীর শেয়ারহোল্ডার পরিচালক হইয়াছেন।</t>
    </r>
    <r>
      <rPr>
        <sz val="12"/>
        <rFont val="Nikosh"/>
        <family val="2"/>
      </rPr>
      <t xml:space="preserve">
•       অনিবাসী বাংলাদেশী স্বাভাবিক ব্যক্তি করদাতা এবং স্বাভাবিক ব্যাক্তি করদাতা যিনি বাংলাদেশী নহেন তাহারা কেবল বাংলাদেশে                  অবস্থিত সকল সম্পদের তথ্য প্রদান করিবেন।</t>
    </r>
  </si>
  <si>
    <t>অত্র পৃষ্ঠার ৮ (ক-চ) জের=</t>
  </si>
  <si>
    <t>পূববর্তী পৃষ্ঠার ৮ (ক-চ) জের=</t>
  </si>
  <si>
    <t>আংশিক খরচ স্ত্রী ও পরিবার বহন করে</t>
  </si>
  <si>
    <t xml:space="preserve">মোট কর পরিগণনাযোগ্য আয়ের উপর আরোপযোগ্য আয়কর </t>
  </si>
  <si>
    <t>(ক্রমিক-৭ এবং ক্রমিক-১০ এর বিয়োগফল)</t>
  </si>
  <si>
    <t>সাধারন, প্রশাসনিক, বিক্রয়জনিত এবং অন্যান্য ব্যয়সমূহ</t>
  </si>
  <si>
    <t>১২) জি পি এফ স্লিপ
১৩) মোট ........ পাতা</t>
  </si>
  <si>
    <t>Incmoe without Shanchay=</t>
  </si>
  <si>
    <t>Shanchay Income=</t>
  </si>
  <si>
    <t>Total Income=</t>
  </si>
  <si>
    <t>মোট কৃষি আয়=</t>
  </si>
  <si>
    <t>বাদ উৎাপদন খরচ (৬০%)=</t>
  </si>
  <si>
    <t>নিট কৃষি আয়=</t>
  </si>
  <si>
    <t>কৃষিকাজের ধরণঃ ধান, বিভিন্ন সবজি, ফল ইত্যাদি।</t>
  </si>
  <si>
    <t>Shanchay Tax</t>
  </si>
  <si>
    <t>Bank Profit Tax</t>
  </si>
  <si>
    <t>Sub-Total</t>
  </si>
  <si>
    <t>অপ্রাতিষ্ঠানিক দায় (জমি বন্ধক)</t>
  </si>
  <si>
    <t>অন্যান্য দায় (জমি বন্ধক)</t>
  </si>
  <si>
    <t>মো. আব্দুল মান্নান</t>
  </si>
  <si>
    <t>০৮৭</t>
  </si>
  <si>
    <t xml:space="preserve"> শারমিন</t>
  </si>
  <si>
    <t xml:space="preserve"> গ্রাম- চারজাত, ডাকঘর- মুরালী, থানা- বগুড়া, জেলা- বগুড়া।</t>
  </si>
  <si>
    <t>০১৭১১১১১১১১১১১১</t>
  </si>
  <si>
    <t>bcd@gmail.com</t>
  </si>
  <si>
    <t>বস্ত্র ও পাট অধিদপ্তর</t>
  </si>
  <si>
    <t xml:space="preserve">১) আয় বিবরণী 
২) বেতন বিবরণী
৩) কৃষি আয় বিবরণী
৪) উৎসে কর কর্তণ বিবরণী
৫) অগ্রীম আয়কর চালান (নম্বর- ২২২৩-০০০০০)
৬) রিটার্ন এর সহিত জমাকৃত কর চালান (নম্বর- ২৩২৪-০০০০০০০০০০)
৭) ব্যাংক সঞ্চয়ী হিসাব বিবরনী
৮) ডি পি এস হিসাব  বিবরণী-
৯) সঞ্চয়পত্রের উৎসে কর কর্তণ সনদ
১০) বেতন হতে উৎসে কর  কর্তণ সনদ ও চালান
১১) জীবন বীমা প্রিমিয়াম সনদ- মেটলাইফ ও জেবিসি
</t>
  </si>
  <si>
    <t xml:space="preserve">মোঃ আব্দুল মান্নান, উপ-পরিচালক (প্রশাসন), বস্ত্র ও পাট অধিদপ্তর, ঢাকা এর ০১/০৭/২০২২ হইতে ৩০/০৬/২০২৬ খ্রি. পর্যন্ত বেতন বিবরণী- </t>
  </si>
  <si>
    <t>মেটলাইফ পলিসি নং- ১১১১১১</t>
  </si>
  <si>
    <t>জীবন বিমা পলিসি নং - ০০১১১১</t>
  </si>
  <si>
    <t>ইসলামী ব্যাংক বাংলাদেশ লিমিটেড
সঞ্চয়ী হিসাব নং- ১১১১১১১১১১১১১</t>
  </si>
  <si>
    <t>মার্কেন্টাইল ব্যাংক লিমিটেড 
সঞ্চয়ী হিসাব নং- ১১১১১১১১১১</t>
  </si>
  <si>
    <t>মার্কেন্টাইল ব্যাংক লিমিটেড 
ডিপিএস হিসাব নং- ১১১১১১১১১১১১১১১১১১</t>
  </si>
  <si>
    <t xml:space="preserve"> ফাইন্যান্স লিমিটেড
ডিপিএস হিসাব নং- ১১১১১১১১১১১১১</t>
  </si>
  <si>
    <t>২০২০-০০০০০০০০০০</t>
  </si>
  <si>
    <t>২০২০-০০০০০০০০০১</t>
  </si>
  <si>
    <t>২০২০-০০০০০০০০০২</t>
  </si>
  <si>
    <t>সন্মানী ১৫.১০.২০২২</t>
  </si>
  <si>
    <t>সন্মানী  ০৩.১২.২০২২</t>
  </si>
  <si>
    <t>সন্মানী  ১৮.০২.২০২৩</t>
  </si>
  <si>
    <t xml:space="preserve">সন্মানী ০১.০৩.২০২৩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</si>
</sst>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5000445]0"/>
    <numFmt numFmtId="165" formatCode="[$-5000445]0.00"/>
    <numFmt numFmtId="166" formatCode="0.0"/>
  </numFmts>
  <fonts count="33" x14ac:knownFonts="1">
    <font>
      <sz val="10"/>
      <name val="Arial"/>
    </font>
    <font>
      <sz val="12"/>
      <name val="Nikosh"/>
    </font>
    <font>
      <b/>
      <sz val="12"/>
      <name val="Nikosh"/>
    </font>
    <font>
      <sz val="10"/>
      <name val="Nikosh"/>
    </font>
    <font>
      <sz val="12"/>
      <name val="Agency FB"/>
      <family val="2"/>
    </font>
    <font>
      <u/>
      <sz val="12"/>
      <name val="Nikosh"/>
    </font>
    <font>
      <sz val="12"/>
      <name val="Times New Roman"/>
      <family val="1"/>
    </font>
    <font>
      <sz val="12"/>
      <name val="Nikosh"/>
      <family val="2"/>
    </font>
    <font>
      <sz val="12"/>
      <name val="Nikosh"/>
      <family val="1"/>
    </font>
    <font>
      <b/>
      <u/>
      <sz val="12"/>
      <name val="Nikosh"/>
    </font>
    <font>
      <b/>
      <sz val="10"/>
      <name val="Nikosh"/>
    </font>
    <font>
      <b/>
      <sz val="12"/>
      <name val="Times New Roman"/>
      <family val="1"/>
    </font>
    <font>
      <sz val="10"/>
      <name val="Arial"/>
      <family val="2"/>
    </font>
    <font>
      <b/>
      <sz val="10"/>
      <name val="Arial"/>
      <family val="2"/>
    </font>
    <font>
      <b/>
      <sz val="16"/>
      <name val="Nikosh"/>
    </font>
    <font>
      <sz val="11"/>
      <name val="Nikosh"/>
    </font>
    <font>
      <b/>
      <sz val="14"/>
      <name val="Nikosh"/>
    </font>
    <font>
      <b/>
      <sz val="20"/>
      <name val="Nikosh"/>
    </font>
    <font>
      <sz val="14"/>
      <name val="Nikosh"/>
    </font>
    <font>
      <sz val="16"/>
      <name val="Nikosh"/>
    </font>
    <font>
      <b/>
      <u/>
      <sz val="16"/>
      <name val="Nikosh"/>
    </font>
    <font>
      <b/>
      <u/>
      <sz val="20"/>
      <name val="Nikosh"/>
    </font>
    <font>
      <sz val="20"/>
      <name val="Nikosh"/>
    </font>
    <font>
      <b/>
      <u/>
      <sz val="20"/>
      <name val="Times New Roman"/>
      <family val="1"/>
    </font>
    <font>
      <sz val="16"/>
      <name val="Times New Roman"/>
      <family val="1"/>
    </font>
    <font>
      <b/>
      <sz val="16"/>
      <name val="Times New Roman"/>
      <family val="1"/>
    </font>
    <font>
      <b/>
      <u/>
      <sz val="24"/>
      <name val="Nikosh"/>
    </font>
    <font>
      <sz val="24"/>
      <name val="Nikosh"/>
    </font>
    <font>
      <b/>
      <u/>
      <sz val="18"/>
      <name val="Nikosh"/>
    </font>
    <font>
      <sz val="18"/>
      <name val="Nikosh"/>
    </font>
    <font>
      <b/>
      <sz val="20"/>
      <color rgb="FFFF0000"/>
      <name val="Arial"/>
      <family val="2"/>
    </font>
    <font>
      <b/>
      <sz val="12"/>
      <name val="Agency FB"/>
      <family val="2"/>
    </font>
    <font>
      <sz val="10"/>
      <name val="Times New Roman"/>
      <family val="1"/>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2">
    <xf numFmtId="0" fontId="0" fillId="0" borderId="0"/>
    <xf numFmtId="0" fontId="12" fillId="0" borderId="0"/>
  </cellStyleXfs>
  <cellXfs count="493">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164" fontId="1" fillId="0" borderId="1" xfId="0" applyNumberFormat="1" applyFont="1" applyBorder="1" applyAlignment="1">
      <alignment horizontal="center" vertical="center" wrapText="1"/>
    </xf>
    <xf numFmtId="0" fontId="2" fillId="0" borderId="0" xfId="0" applyFont="1" applyAlignment="1">
      <alignment vertical="center" wrapText="1"/>
    </xf>
    <xf numFmtId="164" fontId="1" fillId="0" borderId="0" xfId="0" applyNumberFormat="1" applyFont="1" applyAlignment="1">
      <alignment horizontal="center" vertical="center" wrapText="1"/>
    </xf>
    <xf numFmtId="0" fontId="3" fillId="0" borderId="0" xfId="0" applyFont="1"/>
    <xf numFmtId="0" fontId="1" fillId="0" borderId="0" xfId="0" applyFont="1" applyAlignment="1">
      <alignment horizontal="center" vertical="center"/>
    </xf>
    <xf numFmtId="2" fontId="2" fillId="0" borderId="0" xfId="0" applyNumberFormat="1" applyFont="1" applyAlignment="1">
      <alignment vertical="center"/>
    </xf>
    <xf numFmtId="2" fontId="1" fillId="0" borderId="0" xfId="0" applyNumberFormat="1"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wrapText="1"/>
    </xf>
    <xf numFmtId="164" fontId="1" fillId="0" borderId="1" xfId="0" applyNumberFormat="1" applyFont="1" applyBorder="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1" fillId="0" borderId="8"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164" fontId="1" fillId="0" borderId="0" xfId="0" applyNumberFormat="1" applyFont="1" applyAlignment="1">
      <alignment horizontal="center" vertical="center"/>
    </xf>
    <xf numFmtId="0" fontId="3" fillId="0" borderId="0" xfId="0" applyFont="1" applyAlignment="1">
      <alignment horizontal="center"/>
    </xf>
    <xf numFmtId="0" fontId="3" fillId="0" borderId="1" xfId="0" applyFont="1" applyBorder="1"/>
    <xf numFmtId="0" fontId="3" fillId="0" borderId="5" xfId="0" applyFont="1" applyBorder="1"/>
    <xf numFmtId="0" fontId="3" fillId="0" borderId="12" xfId="0" applyFont="1" applyBorder="1"/>
    <xf numFmtId="0" fontId="3" fillId="0" borderId="12" xfId="0" applyFont="1" applyBorder="1" applyAlignment="1">
      <alignment vertical="center"/>
    </xf>
    <xf numFmtId="0" fontId="1" fillId="0" borderId="18"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3" fillId="0" borderId="7" xfId="0" applyFont="1" applyBorder="1"/>
    <xf numFmtId="0" fontId="3" fillId="0" borderId="0" xfId="0" applyFont="1" applyAlignment="1">
      <alignment vertical="top"/>
    </xf>
    <xf numFmtId="0" fontId="5" fillId="0" borderId="0" xfId="0" applyFont="1" applyAlignment="1">
      <alignment horizontal="center" vertical="center" wrapText="1"/>
    </xf>
    <xf numFmtId="0" fontId="1"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vertical="center" wrapText="1"/>
    </xf>
    <xf numFmtId="164" fontId="1" fillId="0" borderId="0" xfId="0" applyNumberFormat="1" applyFont="1" applyAlignment="1">
      <alignment vertical="center"/>
    </xf>
    <xf numFmtId="0" fontId="1" fillId="0" borderId="2" xfId="0" applyFont="1" applyBorder="1" applyAlignment="1">
      <alignment horizontal="center" vertical="center"/>
    </xf>
    <xf numFmtId="0" fontId="5" fillId="0" borderId="0" xfId="0" applyFont="1" applyAlignment="1">
      <alignment vertical="center" wrapText="1"/>
    </xf>
    <xf numFmtId="0" fontId="1" fillId="0" borderId="0" xfId="0" applyFont="1" applyAlignment="1">
      <alignment vertical="top"/>
    </xf>
    <xf numFmtId="0" fontId="10" fillId="0" borderId="0" xfId="0" applyFont="1"/>
    <xf numFmtId="166" fontId="10" fillId="0" borderId="0" xfId="0" applyNumberFormat="1" applyFont="1"/>
    <xf numFmtId="0" fontId="2" fillId="0" borderId="0" xfId="0" applyFont="1" applyAlignment="1">
      <alignment horizontal="center" vertical="center" wrapText="1"/>
    </xf>
    <xf numFmtId="2" fontId="10" fillId="0" borderId="0" xfId="0" applyNumberFormat="1" applyFont="1"/>
    <xf numFmtId="16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164" fontId="2" fillId="0" borderId="19" xfId="0" applyNumberFormat="1" applyFont="1" applyBorder="1" applyAlignment="1">
      <alignment horizontal="center" vertical="center"/>
    </xf>
    <xf numFmtId="164" fontId="2" fillId="0" borderId="16" xfId="0" applyNumberFormat="1" applyFont="1" applyBorder="1" applyAlignment="1">
      <alignment horizontal="center" vertical="center"/>
    </xf>
    <xf numFmtId="164" fontId="2" fillId="0" borderId="16" xfId="0" applyNumberFormat="1" applyFont="1" applyBorder="1" applyAlignment="1">
      <alignment vertical="center"/>
    </xf>
    <xf numFmtId="164" fontId="2" fillId="0" borderId="17" xfId="0" applyNumberFormat="1" applyFont="1" applyBorder="1" applyAlignment="1">
      <alignment vertical="center"/>
    </xf>
    <xf numFmtId="0" fontId="2" fillId="0" borderId="0" xfId="0" quotePrefix="1" applyFont="1" applyAlignment="1">
      <alignment horizontal="right" vertical="center" wrapText="1"/>
    </xf>
    <xf numFmtId="164" fontId="2" fillId="0" borderId="0" xfId="0" applyNumberFormat="1" applyFont="1" applyAlignment="1">
      <alignment vertical="center" wrapText="1"/>
    </xf>
    <xf numFmtId="165" fontId="1" fillId="0" borderId="0" xfId="0" applyNumberFormat="1" applyFont="1"/>
    <xf numFmtId="165" fontId="2" fillId="0" borderId="0" xfId="0" applyNumberFormat="1" applyFont="1"/>
    <xf numFmtId="0" fontId="13" fillId="0" borderId="0" xfId="0" applyFont="1"/>
    <xf numFmtId="0" fontId="12" fillId="0" borderId="0" xfId="0" applyFont="1"/>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164" fontId="2" fillId="0" borderId="1" xfId="0" applyNumberFormat="1" applyFont="1" applyBorder="1" applyAlignment="1">
      <alignment horizontal="center" vertical="center"/>
    </xf>
    <xf numFmtId="43" fontId="15" fillId="0" borderId="14" xfId="1" quotePrefix="1" applyNumberFormat="1" applyFont="1" applyBorder="1" applyAlignment="1">
      <alignment horizontal="center" vertical="center"/>
    </xf>
    <xf numFmtId="43" fontId="15" fillId="2" borderId="14" xfId="1" quotePrefix="1" applyNumberFormat="1" applyFont="1" applyFill="1" applyBorder="1" applyAlignment="1">
      <alignment horizontal="center" vertical="center"/>
    </xf>
    <xf numFmtId="0" fontId="2" fillId="0" borderId="0" xfId="1" applyFont="1" applyAlignment="1">
      <alignment vertical="center"/>
    </xf>
    <xf numFmtId="0" fontId="2" fillId="0" borderId="0" xfId="1" applyFont="1" applyAlignment="1">
      <alignment vertical="center" wrapText="1"/>
    </xf>
    <xf numFmtId="0" fontId="2" fillId="0" borderId="21" xfId="1" applyFont="1" applyBorder="1" applyAlignment="1">
      <alignment horizontal="center" vertical="top" wrapText="1"/>
    </xf>
    <xf numFmtId="0" fontId="2" fillId="0" borderId="0" xfId="1" applyFont="1" applyAlignment="1">
      <alignment horizontal="center" vertical="top" wrapText="1"/>
    </xf>
    <xf numFmtId="0" fontId="1" fillId="0" borderId="14" xfId="1" quotePrefix="1" applyFont="1" applyBorder="1" applyAlignment="1">
      <alignment horizontal="left" vertical="center" wrapText="1"/>
    </xf>
    <xf numFmtId="43" fontId="1" fillId="0" borderId="14" xfId="1" quotePrefix="1" applyNumberFormat="1" applyFont="1" applyBorder="1" applyAlignment="1">
      <alignment horizontal="center" vertical="center"/>
    </xf>
    <xf numFmtId="0" fontId="1" fillId="0" borderId="0" xfId="1" applyFont="1" applyAlignment="1">
      <alignment vertical="center"/>
    </xf>
    <xf numFmtId="0" fontId="1" fillId="2" borderId="14" xfId="1" quotePrefix="1" applyFont="1" applyFill="1" applyBorder="1" applyAlignment="1">
      <alignment horizontal="left" vertical="center" wrapText="1"/>
    </xf>
    <xf numFmtId="43" fontId="1" fillId="2" borderId="14" xfId="1" quotePrefix="1" applyNumberFormat="1" applyFont="1" applyFill="1" applyBorder="1" applyAlignment="1">
      <alignment horizontal="center" vertical="center"/>
    </xf>
    <xf numFmtId="0" fontId="1" fillId="2" borderId="0" xfId="1" applyFont="1" applyFill="1" applyAlignment="1">
      <alignment vertical="center"/>
    </xf>
    <xf numFmtId="0" fontId="1" fillId="2" borderId="6" xfId="1" quotePrefix="1" applyFont="1" applyFill="1" applyBorder="1" applyAlignment="1">
      <alignment horizontal="left" vertical="center" wrapText="1"/>
    </xf>
    <xf numFmtId="0" fontId="1" fillId="2" borderId="9" xfId="1" applyFont="1" applyFill="1" applyBorder="1" applyAlignment="1">
      <alignment vertical="center" wrapText="1"/>
    </xf>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0" xfId="1" applyFont="1" applyAlignment="1">
      <alignment horizontal="center" vertical="center"/>
    </xf>
    <xf numFmtId="2" fontId="2" fillId="0" borderId="0" xfId="1" applyNumberFormat="1" applyFont="1" applyAlignment="1">
      <alignment vertical="center"/>
    </xf>
    <xf numFmtId="2" fontId="2" fillId="0" borderId="0" xfId="1" quotePrefix="1" applyNumberFormat="1" applyFont="1" applyAlignment="1">
      <alignment horizontal="center" vertical="center"/>
    </xf>
    <xf numFmtId="164" fontId="1" fillId="0" borderId="14" xfId="1" quotePrefix="1" applyNumberFormat="1" applyFont="1" applyBorder="1" applyAlignment="1">
      <alignment horizontal="center" vertical="center"/>
    </xf>
    <xf numFmtId="164" fontId="1" fillId="2" borderId="14" xfId="1" quotePrefix="1" applyNumberFormat="1" applyFont="1" applyFill="1" applyBorder="1" applyAlignment="1">
      <alignment horizontal="center" vertical="center"/>
    </xf>
    <xf numFmtId="165" fontId="1" fillId="0" borderId="14" xfId="1" quotePrefix="1" applyNumberFormat="1" applyFont="1" applyBorder="1" applyAlignment="1">
      <alignment horizontal="center" vertical="center"/>
    </xf>
    <xf numFmtId="0" fontId="16" fillId="0" borderId="0" xfId="0" applyFont="1" applyAlignment="1">
      <alignment vertical="center"/>
    </xf>
    <xf numFmtId="2" fontId="16"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8" xfId="0" quotePrefix="1" applyFont="1" applyBorder="1" applyAlignment="1">
      <alignment horizontal="center"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12" xfId="0" applyFont="1" applyBorder="1" applyAlignment="1">
      <alignment vertical="center"/>
    </xf>
    <xf numFmtId="0" fontId="18" fillId="0" borderId="8" xfId="0" applyFont="1" applyBorder="1" applyAlignment="1">
      <alignment vertical="center"/>
    </xf>
    <xf numFmtId="0" fontId="18" fillId="0" borderId="6" xfId="0" quotePrefix="1" applyFont="1" applyBorder="1" applyAlignment="1">
      <alignment horizontal="center" vertical="center"/>
    </xf>
    <xf numFmtId="0" fontId="18" fillId="0" borderId="2" xfId="0" applyFont="1" applyBorder="1" applyAlignment="1">
      <alignment horizontal="center" vertical="center"/>
    </xf>
    <xf numFmtId="0" fontId="16" fillId="0" borderId="2"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2" xfId="0" applyFont="1" applyBorder="1" applyAlignment="1">
      <alignment vertical="center"/>
    </xf>
    <xf numFmtId="0" fontId="18" fillId="0" borderId="7" xfId="0" applyFont="1" applyBorder="1" applyAlignment="1">
      <alignment vertical="center"/>
    </xf>
    <xf numFmtId="0" fontId="18" fillId="0" borderId="2" xfId="0" quotePrefix="1" applyFont="1" applyBorder="1" applyAlignment="1">
      <alignment vertical="center"/>
    </xf>
    <xf numFmtId="0" fontId="18" fillId="0" borderId="7" xfId="0" quotePrefix="1" applyFont="1" applyBorder="1" applyAlignment="1">
      <alignment vertical="center"/>
    </xf>
    <xf numFmtId="0" fontId="16" fillId="0" borderId="0" xfId="0" applyFont="1" applyAlignment="1">
      <alignment vertical="center" wrapText="1"/>
    </xf>
    <xf numFmtId="2" fontId="18" fillId="0" borderId="0" xfId="0" applyNumberFormat="1" applyFont="1" applyAlignment="1">
      <alignment vertical="center"/>
    </xf>
    <xf numFmtId="0" fontId="16" fillId="0" borderId="0" xfId="0" applyFont="1" applyAlignment="1">
      <alignment horizontal="lef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wrapText="1"/>
    </xf>
    <xf numFmtId="0" fontId="19" fillId="0" borderId="8" xfId="0" applyFont="1" applyBorder="1" applyAlignment="1">
      <alignment horizontal="left" vertic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8" xfId="0" quotePrefix="1" applyFont="1" applyBorder="1" applyAlignment="1">
      <alignment horizontal="center"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vertical="center"/>
    </xf>
    <xf numFmtId="0" fontId="19" fillId="0" borderId="8" xfId="0" applyFont="1" applyBorder="1" applyAlignment="1">
      <alignment vertical="center"/>
    </xf>
    <xf numFmtId="0" fontId="19" fillId="0" borderId="6" xfId="0" quotePrefix="1" applyFont="1" applyBorder="1" applyAlignment="1">
      <alignment horizontal="center" vertical="center"/>
    </xf>
    <xf numFmtId="0" fontId="19" fillId="0" borderId="2" xfId="0" applyFont="1" applyBorder="1" applyAlignment="1">
      <alignment horizontal="center" vertical="center"/>
    </xf>
    <xf numFmtId="0" fontId="14" fillId="0" borderId="2"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vertical="center"/>
    </xf>
    <xf numFmtId="0" fontId="19" fillId="0" borderId="7" xfId="0" applyFont="1" applyBorder="1" applyAlignment="1">
      <alignment vertical="center"/>
    </xf>
    <xf numFmtId="0" fontId="19" fillId="0" borderId="2" xfId="0" quotePrefix="1" applyFont="1" applyBorder="1" applyAlignment="1">
      <alignment vertical="center"/>
    </xf>
    <xf numFmtId="0" fontId="19" fillId="0" borderId="7" xfId="0" quotePrefix="1" applyFont="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2" fontId="14" fillId="0" borderId="0" xfId="0" applyNumberFormat="1" applyFont="1" applyAlignment="1">
      <alignment vertical="center"/>
    </xf>
    <xf numFmtId="0" fontId="19" fillId="0" borderId="0" xfId="0" quotePrefix="1" applyFont="1" applyAlignment="1">
      <alignment vertical="top"/>
    </xf>
    <xf numFmtId="0" fontId="19" fillId="0" borderId="0" xfId="0" quotePrefix="1" applyFont="1" applyAlignment="1">
      <alignment vertical="center"/>
    </xf>
    <xf numFmtId="2" fontId="19" fillId="0" borderId="0" xfId="0" applyNumberFormat="1" applyFont="1" applyAlignment="1">
      <alignment vertical="center"/>
    </xf>
    <xf numFmtId="0" fontId="14" fillId="0" borderId="0" xfId="0" quotePrefix="1" applyFont="1" applyAlignment="1">
      <alignment vertical="top"/>
    </xf>
    <xf numFmtId="0" fontId="14"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0" xfId="0" applyFont="1" applyAlignment="1">
      <alignment horizontal="left" vertical="center"/>
    </xf>
    <xf numFmtId="164" fontId="2" fillId="0" borderId="1" xfId="0" applyNumberFormat="1"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0" xfId="0" applyFont="1" applyAlignment="1">
      <alignment horizontal="center" vertical="center"/>
    </xf>
    <xf numFmtId="0" fontId="1" fillId="0" borderId="0" xfId="0" applyFont="1" applyBorder="1" applyAlignment="1">
      <alignment vertical="center"/>
    </xf>
    <xf numFmtId="0" fontId="3" fillId="0" borderId="0" xfId="0" applyFont="1" applyBorder="1"/>
    <xf numFmtId="0" fontId="2" fillId="0" borderId="0" xfId="0" applyFont="1" applyBorder="1" applyAlignment="1">
      <alignment horizontal="center" vertical="center"/>
    </xf>
    <xf numFmtId="164" fontId="1" fillId="0" borderId="0" xfId="0" applyNumberFormat="1"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164" fontId="1" fillId="0" borderId="0" xfId="0" applyNumberFormat="1" applyFont="1" applyBorder="1" applyAlignment="1">
      <alignment horizontal="left" vertical="center"/>
    </xf>
    <xf numFmtId="0" fontId="1" fillId="0" borderId="0" xfId="0" applyFont="1" applyBorder="1" applyAlignment="1">
      <alignment horizontal="right" vertical="center"/>
    </xf>
    <xf numFmtId="0" fontId="4" fillId="0" borderId="0" xfId="0" applyFont="1" applyBorder="1" applyAlignment="1">
      <alignment vertical="center"/>
    </xf>
    <xf numFmtId="0" fontId="3" fillId="0" borderId="0" xfId="0" applyFont="1" applyBorder="1" applyAlignment="1">
      <alignment vertical="center"/>
    </xf>
    <xf numFmtId="0" fontId="2" fillId="0" borderId="0" xfId="0" applyFont="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2" xfId="0" applyFont="1" applyBorder="1" applyAlignment="1">
      <alignment horizontal="left" vertical="center"/>
    </xf>
    <xf numFmtId="0" fontId="1" fillId="0" borderId="2" xfId="0" applyFont="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8" fillId="0" borderId="0" xfId="0" applyFont="1" applyAlignment="1">
      <alignment vertical="center" wrapText="1"/>
    </xf>
    <xf numFmtId="0" fontId="16" fillId="0" borderId="0" xfId="0" applyFont="1" applyAlignment="1">
      <alignment vertical="top" wrapText="1"/>
    </xf>
    <xf numFmtId="0" fontId="16" fillId="0" borderId="0" xfId="0" quotePrefix="1" applyFont="1" applyAlignment="1">
      <alignment vertical="top"/>
    </xf>
    <xf numFmtId="0" fontId="16" fillId="0" borderId="0" xfId="0" applyFont="1" applyAlignment="1">
      <alignment horizontal="center" vertical="center"/>
    </xf>
    <xf numFmtId="164" fontId="16" fillId="0" borderId="1" xfId="0" applyNumberFormat="1" applyFont="1" applyBorder="1" applyAlignment="1">
      <alignment horizontal="center" vertical="center"/>
    </xf>
    <xf numFmtId="0" fontId="3" fillId="0" borderId="0" xfId="0" applyFont="1" applyAlignment="1">
      <alignment horizontal="left"/>
    </xf>
    <xf numFmtId="0" fontId="1" fillId="0" borderId="0" xfId="0" applyFont="1" applyAlignment="1">
      <alignment horizontal="left" vertical="center"/>
    </xf>
    <xf numFmtId="0" fontId="13" fillId="0" borderId="1" xfId="0" applyFont="1" applyBorder="1"/>
    <xf numFmtId="2" fontId="13" fillId="0" borderId="1" xfId="0" applyNumberFormat="1" applyFont="1" applyBorder="1"/>
    <xf numFmtId="2" fontId="12" fillId="0" borderId="0" xfId="0" applyNumberFormat="1" applyFont="1"/>
    <xf numFmtId="164" fontId="13" fillId="0" borderId="1" xfId="0" applyNumberFormat="1" applyFont="1" applyBorder="1"/>
    <xf numFmtId="0" fontId="13" fillId="0" borderId="1" xfId="0" applyFont="1" applyBorder="1" applyAlignment="1">
      <alignment horizontal="center" vertical="center"/>
    </xf>
    <xf numFmtId="165" fontId="1" fillId="0" borderId="0" xfId="0" applyNumberFormat="1" applyFont="1" applyAlignment="1">
      <alignment vertical="top"/>
    </xf>
    <xf numFmtId="0" fontId="3" fillId="0" borderId="0" xfId="0" applyFont="1" applyAlignment="1"/>
    <xf numFmtId="0" fontId="31" fillId="0" borderId="1"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164" fontId="2" fillId="0" borderId="1" xfId="0" applyNumberFormat="1" applyFont="1" applyBorder="1" applyAlignment="1">
      <alignment horizontal="center" vertical="center"/>
    </xf>
    <xf numFmtId="164" fontId="14"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0" fontId="1" fillId="0" borderId="0" xfId="0" applyFont="1" applyAlignment="1">
      <alignment horizontal="center" vertical="center"/>
    </xf>
    <xf numFmtId="2" fontId="32" fillId="0" borderId="0" xfId="0" applyNumberFormat="1" applyFont="1"/>
    <xf numFmtId="0" fontId="32" fillId="0" borderId="0" xfId="0" applyFont="1"/>
    <xf numFmtId="43" fontId="32" fillId="0" borderId="0" xfId="0" applyNumberFormat="1" applyFont="1"/>
    <xf numFmtId="2" fontId="2" fillId="0" borderId="0" xfId="0" applyNumberFormat="1" applyFont="1" applyAlignment="1">
      <alignment vertical="center" wrapText="1"/>
    </xf>
    <xf numFmtId="0" fontId="16" fillId="0" borderId="0" xfId="0" applyFont="1" applyBorder="1" applyAlignment="1">
      <alignment horizontal="right" vertical="center"/>
    </xf>
    <xf numFmtId="165" fontId="16" fillId="0" borderId="0" xfId="0" applyNumberFormat="1" applyFont="1" applyBorder="1" applyAlignment="1">
      <alignment horizontal="center" vertical="center" wrapText="1"/>
    </xf>
    <xf numFmtId="164" fontId="1" fillId="0" borderId="1"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left" vertical="center"/>
    </xf>
    <xf numFmtId="0" fontId="3" fillId="0" borderId="0" xfId="0" applyFont="1" applyBorder="1" applyAlignment="1">
      <alignment horizontal="center"/>
    </xf>
    <xf numFmtId="0" fontId="3" fillId="0" borderId="12" xfId="0" applyFont="1" applyBorder="1" applyAlignment="1">
      <alignment horizont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Border="1" applyAlignment="1">
      <alignment vertical="center"/>
    </xf>
    <xf numFmtId="0" fontId="2" fillId="0" borderId="12" xfId="0" applyFont="1" applyBorder="1" applyAlignment="1">
      <alignment vertical="center"/>
    </xf>
    <xf numFmtId="0" fontId="1" fillId="0" borderId="0" xfId="0" applyFont="1" applyBorder="1" applyAlignment="1">
      <alignment horizontal="right" vertical="center"/>
    </xf>
    <xf numFmtId="0" fontId="2" fillId="0" borderId="0" xfId="0" quotePrefix="1" applyFont="1" applyBorder="1" applyAlignment="1">
      <alignment horizontal="left" vertical="center"/>
    </xf>
    <xf numFmtId="0" fontId="11" fillId="0" borderId="0" xfId="0" applyFont="1" applyBorder="1" applyAlignment="1">
      <alignment horizontal="left" vertical="center"/>
    </xf>
    <xf numFmtId="164" fontId="2" fillId="0" borderId="0" xfId="0" applyNumberFormat="1" applyFont="1" applyBorder="1" applyAlignment="1">
      <alignment horizontal="left" vertical="center"/>
    </xf>
    <xf numFmtId="164" fontId="2" fillId="0" borderId="12" xfId="0" applyNumberFormat="1" applyFont="1" applyBorder="1" applyAlignment="1">
      <alignment horizontal="left" vertical="center"/>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8" xfId="0" applyFont="1" applyBorder="1" applyAlignment="1">
      <alignment horizontal="right" vertical="center"/>
    </xf>
    <xf numFmtId="0" fontId="1" fillId="0" borderId="12" xfId="0" applyFont="1" applyBorder="1" applyAlignment="1">
      <alignment horizontal="right" vertical="center"/>
    </xf>
    <xf numFmtId="0" fontId="1" fillId="0" borderId="8" xfId="0" applyFont="1" applyBorder="1" applyAlignment="1">
      <alignment horizontal="center" vertical="center"/>
    </xf>
    <xf numFmtId="0" fontId="1" fillId="0" borderId="12" xfId="0" applyFont="1" applyBorder="1" applyAlignment="1">
      <alignment horizontal="left" vertical="center"/>
    </xf>
    <xf numFmtId="164" fontId="1" fillId="0" borderId="0" xfId="0" applyNumberFormat="1" applyFont="1" applyBorder="1" applyAlignment="1">
      <alignment horizontal="left" vertical="center"/>
    </xf>
    <xf numFmtId="164" fontId="1" fillId="0" borderId="0" xfId="0" applyNumberFormat="1" applyFont="1" applyBorder="1" applyAlignment="1">
      <alignment horizontal="center" vertical="center"/>
    </xf>
    <xf numFmtId="0" fontId="1" fillId="0" borderId="4" xfId="0" applyFont="1" applyBorder="1" applyAlignment="1">
      <alignment horizontal="left" vertical="center"/>
    </xf>
    <xf numFmtId="0" fontId="2" fillId="0" borderId="4" xfId="0" applyFont="1" applyBorder="1" applyAlignment="1">
      <alignment horizontal="left" vertical="center"/>
    </xf>
    <xf numFmtId="164" fontId="1" fillId="0" borderId="4" xfId="0" applyNumberFormat="1" applyFont="1"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0" fontId="3" fillId="0" borderId="0" xfId="0" applyFont="1" applyAlignment="1">
      <alignment horizontal="left"/>
    </xf>
    <xf numFmtId="0" fontId="1" fillId="0" borderId="0" xfId="0" applyFont="1" applyAlignment="1">
      <alignment horizont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2" fontId="13" fillId="0" borderId="9" xfId="0" applyNumberFormat="1" applyFont="1" applyBorder="1" applyAlignment="1">
      <alignment horizontal="center" vertical="center"/>
    </xf>
    <xf numFmtId="2" fontId="13" fillId="0" borderId="11" xfId="0" applyNumberFormat="1" applyFont="1" applyBorder="1" applyAlignment="1">
      <alignment horizontal="center" vertical="center"/>
    </xf>
    <xf numFmtId="43" fontId="13" fillId="0" borderId="9" xfId="0" applyNumberFormat="1" applyFont="1" applyBorder="1" applyAlignment="1">
      <alignment horizontal="center" vertical="center"/>
    </xf>
    <xf numFmtId="43" fontId="13" fillId="0" borderId="10" xfId="0" applyNumberFormat="1" applyFont="1" applyBorder="1" applyAlignment="1">
      <alignment horizontal="center" vertical="center"/>
    </xf>
    <xf numFmtId="43" fontId="13" fillId="0" borderId="11" xfId="0" applyNumberFormat="1" applyFont="1" applyBorder="1" applyAlignment="1">
      <alignment horizontal="center" vertical="center"/>
    </xf>
    <xf numFmtId="2" fontId="13" fillId="0" borderId="10" xfId="0" applyNumberFormat="1" applyFont="1" applyBorder="1" applyAlignment="1">
      <alignment horizontal="center" vertical="center"/>
    </xf>
    <xf numFmtId="0" fontId="30" fillId="0" borderId="3" xfId="0" applyFont="1" applyBorder="1" applyAlignment="1">
      <alignment horizontal="center"/>
    </xf>
    <xf numFmtId="0" fontId="30" fillId="0" borderId="4" xfId="0" applyFont="1" applyBorder="1" applyAlignment="1">
      <alignment horizontal="center"/>
    </xf>
    <xf numFmtId="0" fontId="30" fillId="0" borderId="5" xfId="0" applyFont="1" applyBorder="1" applyAlignment="1">
      <alignment horizontal="center"/>
    </xf>
    <xf numFmtId="0" fontId="30" fillId="0" borderId="6" xfId="0" applyFont="1" applyBorder="1" applyAlignment="1">
      <alignment horizontal="center"/>
    </xf>
    <xf numFmtId="0" fontId="30" fillId="0" borderId="2" xfId="0" applyFont="1" applyBorder="1" applyAlignment="1">
      <alignment horizontal="center"/>
    </xf>
    <xf numFmtId="0" fontId="30" fillId="0" borderId="7" xfId="0" applyFont="1" applyBorder="1" applyAlignment="1">
      <alignment horizontal="center"/>
    </xf>
    <xf numFmtId="2" fontId="13" fillId="0" borderId="0" xfId="0" applyNumberFormat="1" applyFont="1" applyAlignment="1">
      <alignment horizontal="center"/>
    </xf>
    <xf numFmtId="0" fontId="2" fillId="0" borderId="1" xfId="0" applyFont="1" applyBorder="1" applyAlignment="1">
      <alignment horizontal="left" vertical="center" wrapText="1"/>
    </xf>
    <xf numFmtId="165" fontId="2"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43" fontId="1" fillId="0" borderId="3" xfId="0" applyNumberFormat="1" applyFont="1" applyBorder="1" applyAlignment="1">
      <alignment horizontal="right" vertical="center" wrapText="1"/>
    </xf>
    <xf numFmtId="43" fontId="1" fillId="0" borderId="4" xfId="0" applyNumberFormat="1" applyFont="1" applyBorder="1" applyAlignment="1">
      <alignment horizontal="right" vertical="center" wrapText="1"/>
    </xf>
    <xf numFmtId="43" fontId="1" fillId="0" borderId="5" xfId="0" applyNumberFormat="1" applyFont="1" applyBorder="1" applyAlignment="1">
      <alignment horizontal="right" vertical="center" wrapText="1"/>
    </xf>
    <xf numFmtId="43" fontId="1" fillId="0" borderId="6" xfId="0" applyNumberFormat="1" applyFont="1" applyBorder="1" applyAlignment="1">
      <alignment horizontal="right" vertical="center" wrapText="1"/>
    </xf>
    <xf numFmtId="43" fontId="1" fillId="0" borderId="2" xfId="0" applyNumberFormat="1" applyFont="1" applyBorder="1" applyAlignment="1">
      <alignment horizontal="right" vertical="center" wrapText="1"/>
    </xf>
    <xf numFmtId="43" fontId="1" fillId="0" borderId="7" xfId="0" applyNumberFormat="1" applyFont="1" applyBorder="1" applyAlignment="1">
      <alignment horizontal="right" vertical="center" wrapText="1"/>
    </xf>
    <xf numFmtId="43" fontId="1" fillId="0" borderId="9" xfId="0" applyNumberFormat="1" applyFont="1" applyBorder="1" applyAlignment="1">
      <alignment horizontal="right" vertical="center" wrapText="1"/>
    </xf>
    <xf numFmtId="43" fontId="1" fillId="0" borderId="10" xfId="0" applyNumberFormat="1" applyFont="1" applyBorder="1" applyAlignment="1">
      <alignment horizontal="right" vertical="center" wrapText="1"/>
    </xf>
    <xf numFmtId="43" fontId="1" fillId="0" borderId="11" xfId="0" applyNumberFormat="1" applyFont="1" applyBorder="1" applyAlignment="1">
      <alignment horizontal="right" vertical="center" wrapText="1"/>
    </xf>
    <xf numFmtId="165" fontId="1" fillId="0" borderId="1" xfId="0" applyNumberFormat="1" applyFont="1" applyBorder="1" applyAlignment="1">
      <alignment horizontal="right"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xf>
    <xf numFmtId="43" fontId="1" fillId="0" borderId="1" xfId="0" applyNumberFormat="1" applyFont="1" applyBorder="1" applyAlignment="1">
      <alignment horizontal="right" vertical="center" wrapText="1"/>
    </xf>
    <xf numFmtId="0" fontId="1" fillId="0" borderId="0" xfId="0" applyFont="1" applyAlignment="1">
      <alignment horizontal="center" vertical="center"/>
    </xf>
    <xf numFmtId="164" fontId="1" fillId="0" borderId="13" xfId="0" applyNumberFormat="1" applyFont="1" applyBorder="1" applyAlignment="1">
      <alignment horizontal="center" vertical="center" wrapText="1"/>
    </xf>
    <xf numFmtId="164" fontId="1" fillId="0" borderId="14"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xf>
    <xf numFmtId="0" fontId="32" fillId="0" borderId="0" xfId="0" applyFont="1" applyAlignment="1">
      <alignment horizontal="right"/>
    </xf>
    <xf numFmtId="2" fontId="13" fillId="0" borderId="9" xfId="0" applyNumberFormat="1" applyFont="1" applyBorder="1" applyAlignment="1">
      <alignment horizontal="center"/>
    </xf>
    <xf numFmtId="2" fontId="13" fillId="0" borderId="11" xfId="0" applyNumberFormat="1" applyFont="1" applyBorder="1" applyAlignment="1">
      <alignment horizont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2" fillId="0" borderId="0" xfId="0" applyFont="1" applyAlignment="1">
      <alignment horizontal="center" vertical="center"/>
    </xf>
    <xf numFmtId="165" fontId="1" fillId="0" borderId="1" xfId="0" applyNumberFormat="1" applyFont="1" applyBorder="1" applyAlignment="1">
      <alignment horizontal="right" vertical="center"/>
    </xf>
    <xf numFmtId="165" fontId="2" fillId="0" borderId="1" xfId="0" applyNumberFormat="1"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43" fontId="1" fillId="0" borderId="1" xfId="0" applyNumberFormat="1" applyFont="1" applyBorder="1" applyAlignment="1">
      <alignment horizontal="right" vertical="center"/>
    </xf>
    <xf numFmtId="0" fontId="2" fillId="0" borderId="1" xfId="0" applyFont="1" applyBorder="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164" fontId="2" fillId="0" borderId="3"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3" xfId="0" applyNumberFormat="1" applyFont="1" applyBorder="1" applyAlignment="1">
      <alignment horizontal="left" vertical="top" wrapText="1"/>
    </xf>
    <xf numFmtId="164" fontId="2" fillId="0" borderId="4" xfId="0" applyNumberFormat="1" applyFont="1" applyBorder="1" applyAlignment="1">
      <alignment horizontal="left" vertical="top" wrapText="1"/>
    </xf>
    <xf numFmtId="164" fontId="2" fillId="0" borderId="8" xfId="0" applyNumberFormat="1" applyFont="1" applyBorder="1" applyAlignment="1">
      <alignment horizontal="left" vertical="top" wrapText="1"/>
    </xf>
    <xf numFmtId="164" fontId="2" fillId="0" borderId="0" xfId="0" applyNumberFormat="1" applyFont="1" applyAlignment="1">
      <alignment horizontal="left" vertical="top" wrapText="1"/>
    </xf>
    <xf numFmtId="164" fontId="2" fillId="0" borderId="6" xfId="0" applyNumberFormat="1" applyFont="1" applyBorder="1" applyAlignment="1">
      <alignment horizontal="left" vertical="top" wrapText="1"/>
    </xf>
    <xf numFmtId="164" fontId="2" fillId="0" borderId="2" xfId="0" applyNumberFormat="1" applyFont="1" applyBorder="1" applyAlignment="1">
      <alignment horizontal="left" vertical="top" wrapText="1"/>
    </xf>
    <xf numFmtId="164" fontId="2" fillId="0" borderId="5" xfId="0" applyNumberFormat="1" applyFont="1" applyBorder="1" applyAlignment="1">
      <alignment horizontal="left" vertical="top" wrapText="1"/>
    </xf>
    <xf numFmtId="164" fontId="2" fillId="0" borderId="12" xfId="0" applyNumberFormat="1" applyFont="1" applyBorder="1" applyAlignment="1">
      <alignment horizontal="left" vertical="top" wrapText="1"/>
    </xf>
    <xf numFmtId="164" fontId="2" fillId="0" borderId="7" xfId="0" applyNumberFormat="1" applyFont="1" applyBorder="1" applyAlignment="1">
      <alignment horizontal="left" vertical="top" wrapText="1"/>
    </xf>
    <xf numFmtId="0" fontId="1" fillId="0" borderId="0" xfId="0" applyFont="1" applyAlignment="1">
      <alignment horizontal="left" vertical="center"/>
    </xf>
    <xf numFmtId="0" fontId="2" fillId="0" borderId="0" xfId="0" applyFont="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right" vertical="center"/>
    </xf>
    <xf numFmtId="165" fontId="1" fillId="0" borderId="1" xfId="0" applyNumberFormat="1" applyFont="1" applyBorder="1" applyAlignment="1">
      <alignment horizontal="right"/>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164" fontId="1" fillId="0" borderId="1" xfId="0" applyNumberFormat="1" applyFont="1" applyBorder="1" applyAlignment="1">
      <alignment horizontal="center" vertical="top"/>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8" xfId="0" applyFont="1" applyBorder="1" applyAlignment="1">
      <alignment horizontal="center" vertical="top" wrapText="1"/>
    </xf>
    <xf numFmtId="0" fontId="1" fillId="0" borderId="0" xfId="0" applyFont="1" applyAlignment="1">
      <alignment horizontal="center"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top"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1" xfId="0" applyFont="1" applyBorder="1" applyAlignment="1">
      <alignment horizontal="left" vertical="top" wrapText="1"/>
    </xf>
    <xf numFmtId="164" fontId="1" fillId="0" borderId="3" xfId="0" applyNumberFormat="1" applyFont="1" applyBorder="1" applyAlignment="1">
      <alignment horizontal="center" vertical="top"/>
    </xf>
    <xf numFmtId="164" fontId="1" fillId="0" borderId="4" xfId="0" applyNumberFormat="1" applyFont="1" applyBorder="1" applyAlignment="1">
      <alignment horizontal="center" vertical="top"/>
    </xf>
    <xf numFmtId="164" fontId="1" fillId="0" borderId="5" xfId="0" applyNumberFormat="1" applyFont="1" applyBorder="1" applyAlignment="1">
      <alignment horizontal="center" vertical="top"/>
    </xf>
    <xf numFmtId="164" fontId="1" fillId="0" borderId="8" xfId="0" applyNumberFormat="1" applyFont="1" applyBorder="1" applyAlignment="1">
      <alignment horizontal="center" vertical="top"/>
    </xf>
    <xf numFmtId="164" fontId="1" fillId="0" borderId="0" xfId="0" applyNumberFormat="1" applyFont="1" applyAlignment="1">
      <alignment horizontal="center" vertical="top"/>
    </xf>
    <xf numFmtId="164" fontId="1" fillId="0" borderId="12" xfId="0" applyNumberFormat="1" applyFont="1" applyBorder="1" applyAlignment="1">
      <alignment horizontal="center" vertical="top"/>
    </xf>
    <xf numFmtId="164" fontId="1" fillId="0" borderId="6" xfId="0" applyNumberFormat="1" applyFont="1" applyBorder="1" applyAlignment="1">
      <alignment horizontal="center" vertical="top"/>
    </xf>
    <xf numFmtId="164" fontId="1" fillId="0" borderId="2" xfId="0" applyNumberFormat="1" applyFont="1" applyBorder="1" applyAlignment="1">
      <alignment horizontal="center" vertical="top"/>
    </xf>
    <xf numFmtId="164" fontId="1" fillId="0" borderId="7" xfId="0" applyNumberFormat="1" applyFont="1" applyBorder="1" applyAlignment="1">
      <alignment horizontal="center" vertical="top"/>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2" fillId="0" borderId="2" xfId="0" applyFont="1" applyBorder="1" applyAlignment="1">
      <alignment horizontal="left" vertical="center"/>
    </xf>
    <xf numFmtId="0" fontId="1" fillId="0" borderId="2" xfId="0" applyFont="1" applyBorder="1" applyAlignment="1">
      <alignment horizontal="left" vertical="center"/>
    </xf>
    <xf numFmtId="164" fontId="1" fillId="0" borderId="1" xfId="0" applyNumberFormat="1" applyFont="1" applyBorder="1" applyAlignment="1">
      <alignment horizontal="center" vertical="center"/>
    </xf>
    <xf numFmtId="0" fontId="2" fillId="0" borderId="1" xfId="0" applyFont="1" applyBorder="1" applyAlignment="1">
      <alignment horizontal="left" vertical="center"/>
    </xf>
    <xf numFmtId="41"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164" fontId="2" fillId="0" borderId="0" xfId="0" applyNumberFormat="1" applyFont="1" applyAlignment="1">
      <alignment horizontal="left" vertical="center"/>
    </xf>
    <xf numFmtId="165" fontId="1" fillId="0" borderId="1" xfId="0" applyNumberFormat="1" applyFont="1" applyBorder="1" applyAlignment="1">
      <alignment horizontal="center" vertical="center"/>
    </xf>
    <xf numFmtId="165" fontId="1" fillId="0" borderId="1" xfId="0" applyNumberFormat="1" applyFont="1" applyBorder="1" applyAlignment="1">
      <alignment horizontal="left" vertical="top"/>
    </xf>
    <xf numFmtId="0" fontId="8" fillId="0" borderId="1" xfId="0" applyFont="1" applyBorder="1" applyAlignment="1">
      <alignment horizontal="left" vertical="center"/>
    </xf>
    <xf numFmtId="0" fontId="2" fillId="0" borderId="0" xfId="0" applyFont="1" applyAlignment="1">
      <alignment horizontal="right" vertical="center"/>
    </xf>
    <xf numFmtId="165" fontId="2" fillId="0" borderId="0" xfId="0" applyNumberFormat="1" applyFont="1" applyAlignment="1">
      <alignment horizontal="left"/>
    </xf>
    <xf numFmtId="165"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righ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7"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165" fontId="2" fillId="0" borderId="0" xfId="0" applyNumberFormat="1" applyFont="1" applyAlignment="1">
      <alignment horizontal="left" vertical="center"/>
    </xf>
    <xf numFmtId="165" fontId="1" fillId="0" borderId="0" xfId="0" applyNumberFormat="1" applyFont="1" applyAlignment="1">
      <alignment horizontal="left" vertical="top"/>
    </xf>
    <xf numFmtId="0" fontId="1" fillId="0" borderId="0" xfId="0" applyFont="1" applyAlignment="1">
      <alignment horizontal="center" vertical="top"/>
    </xf>
    <xf numFmtId="164" fontId="2" fillId="0" borderId="9" xfId="0" applyNumberFormat="1" applyFont="1" applyBorder="1" applyAlignment="1">
      <alignment horizontal="right" vertical="center"/>
    </xf>
    <xf numFmtId="164" fontId="2" fillId="0" borderId="10" xfId="0" applyNumberFormat="1" applyFont="1" applyBorder="1" applyAlignment="1">
      <alignment horizontal="right" vertical="center"/>
    </xf>
    <xf numFmtId="164" fontId="2" fillId="0" borderId="11" xfId="0" applyNumberFormat="1" applyFont="1" applyBorder="1" applyAlignment="1">
      <alignment horizontal="right"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9" fillId="0" borderId="0" xfId="0" applyFont="1" applyAlignment="1">
      <alignment horizontal="center" vertical="center"/>
    </xf>
    <xf numFmtId="0" fontId="5" fillId="0" borderId="8" xfId="0" applyFont="1" applyBorder="1" applyAlignment="1">
      <alignment horizontal="center" vertical="center" wrapText="1"/>
    </xf>
    <xf numFmtId="0" fontId="3" fillId="0" borderId="0" xfId="0" applyFont="1" applyAlignment="1">
      <alignment horizontal="center"/>
    </xf>
    <xf numFmtId="0" fontId="2" fillId="0" borderId="0" xfId="0" quotePrefix="1"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14" fillId="0" borderId="0" xfId="0" applyFont="1" applyAlignment="1">
      <alignment horizontal="left" vertical="center"/>
    </xf>
    <xf numFmtId="2" fontId="19" fillId="0" borderId="9" xfId="0" applyNumberFormat="1" applyFont="1" applyBorder="1" applyAlignment="1">
      <alignment horizontal="center" vertical="center" wrapText="1"/>
    </xf>
    <xf numFmtId="2" fontId="19" fillId="0" borderId="10" xfId="0" applyNumberFormat="1" applyFont="1" applyBorder="1" applyAlignment="1">
      <alignment horizontal="center" vertical="center" wrapText="1"/>
    </xf>
    <xf numFmtId="2" fontId="19" fillId="0" borderId="11" xfId="0" applyNumberFormat="1" applyFont="1" applyBorder="1" applyAlignment="1">
      <alignment horizontal="center" vertical="center" wrapText="1"/>
    </xf>
    <xf numFmtId="164" fontId="19" fillId="0" borderId="1" xfId="0" applyNumberFormat="1" applyFont="1" applyBorder="1" applyAlignment="1">
      <alignment horizontal="center" vertical="center"/>
    </xf>
    <xf numFmtId="0" fontId="19" fillId="0" borderId="1" xfId="0" quotePrefix="1" applyFont="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165" fontId="19" fillId="0" borderId="9"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165" fontId="19" fillId="0" borderId="11" xfId="0" applyNumberFormat="1" applyFont="1" applyBorder="1" applyAlignment="1">
      <alignment horizontal="center" vertical="center" wrapText="1"/>
    </xf>
    <xf numFmtId="0" fontId="14" fillId="0" borderId="9" xfId="0" applyFont="1" applyBorder="1" applyAlignment="1">
      <alignment horizontal="right" vertical="center"/>
    </xf>
    <xf numFmtId="0" fontId="14" fillId="0" borderId="10" xfId="0" applyFont="1" applyBorder="1" applyAlignment="1">
      <alignment horizontal="right" vertical="center"/>
    </xf>
    <xf numFmtId="0" fontId="14" fillId="0" borderId="11" xfId="0" applyFont="1" applyBorder="1" applyAlignment="1">
      <alignment horizontal="right" vertical="center"/>
    </xf>
    <xf numFmtId="165" fontId="14" fillId="0" borderId="9" xfId="0" applyNumberFormat="1" applyFont="1" applyBorder="1" applyAlignment="1">
      <alignment horizontal="center" vertical="center" wrapText="1"/>
    </xf>
    <xf numFmtId="165" fontId="14" fillId="0" borderId="10"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2" fontId="14" fillId="0" borderId="1" xfId="0" applyNumberFormat="1" applyFont="1" applyBorder="1" applyAlignment="1">
      <alignment horizontal="center"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9" fillId="0" borderId="1" xfId="0" applyFont="1" applyBorder="1" applyAlignment="1">
      <alignment horizontal="center" vertical="center"/>
    </xf>
    <xf numFmtId="2" fontId="19" fillId="0" borderId="1" xfId="0" applyNumberFormat="1" applyFont="1" applyBorder="1" applyAlignment="1">
      <alignment horizontal="center" vertical="center"/>
    </xf>
    <xf numFmtId="0" fontId="26" fillId="0" borderId="0" xfId="0" applyFont="1" applyAlignment="1">
      <alignment horizontal="center" vertical="center" wrapText="1"/>
    </xf>
    <xf numFmtId="0" fontId="27" fillId="0" borderId="0" xfId="0" applyFont="1"/>
    <xf numFmtId="164" fontId="19" fillId="0" borderId="13" xfId="0" quotePrefix="1" applyNumberFormat="1" applyFont="1" applyBorder="1" applyAlignment="1">
      <alignment horizontal="center" vertical="center"/>
    </xf>
    <xf numFmtId="0" fontId="19" fillId="0" borderId="20" xfId="0" quotePrefix="1" applyFont="1" applyBorder="1" applyAlignment="1">
      <alignment horizontal="center" vertical="center"/>
    </xf>
    <xf numFmtId="0" fontId="19" fillId="0" borderId="14" xfId="0" quotePrefix="1" applyFont="1" applyBorder="1" applyAlignment="1">
      <alignment horizontal="center" vertical="center"/>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4" xfId="0" quotePrefix="1" applyFont="1" applyBorder="1" applyAlignment="1">
      <alignment horizontal="left" vertical="center"/>
    </xf>
    <xf numFmtId="0" fontId="19" fillId="0" borderId="5" xfId="0" quotePrefix="1" applyFont="1" applyBorder="1" applyAlignment="1">
      <alignment horizontal="left" vertical="center"/>
    </xf>
    <xf numFmtId="0" fontId="19" fillId="0" borderId="0" xfId="0" applyFont="1" applyAlignment="1">
      <alignment horizontal="left" vertical="top" wrapText="1"/>
    </xf>
    <xf numFmtId="0" fontId="19" fillId="0" borderId="12" xfId="0" applyFont="1" applyBorder="1" applyAlignment="1">
      <alignment horizontal="left" vertical="top" wrapText="1"/>
    </xf>
    <xf numFmtId="0" fontId="14" fillId="0" borderId="8" xfId="0" applyFont="1" applyBorder="1" applyAlignment="1">
      <alignment horizontal="left" vertical="center"/>
    </xf>
    <xf numFmtId="0" fontId="14" fillId="0" borderId="12" xfId="0" applyFont="1" applyBorder="1" applyAlignment="1">
      <alignment horizontal="left" vertical="center"/>
    </xf>
    <xf numFmtId="0" fontId="14" fillId="0" borderId="6" xfId="0" applyFont="1" applyBorder="1" applyAlignment="1">
      <alignment horizontal="left" vertical="center"/>
    </xf>
    <xf numFmtId="0" fontId="14" fillId="0" borderId="2" xfId="0" applyFont="1" applyBorder="1" applyAlignment="1">
      <alignment horizontal="left" vertical="center"/>
    </xf>
    <xf numFmtId="0" fontId="14" fillId="0" borderId="7" xfId="0" applyFont="1" applyBorder="1" applyAlignment="1">
      <alignment horizontal="left" vertical="center"/>
    </xf>
    <xf numFmtId="0" fontId="17" fillId="0" borderId="0" xfId="1" applyFont="1" applyAlignment="1">
      <alignment horizontal="center" vertical="center" wrapText="1"/>
    </xf>
    <xf numFmtId="0" fontId="2" fillId="0" borderId="1" xfId="1" applyFont="1" applyBorder="1" applyAlignment="1">
      <alignment horizontal="center"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3"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 xfId="1" applyFont="1" applyBorder="1" applyAlignment="1">
      <alignment horizontal="center" vertical="center"/>
    </xf>
    <xf numFmtId="0" fontId="16" fillId="0" borderId="1" xfId="0" applyFont="1" applyBorder="1" applyAlignment="1">
      <alignment horizontal="center" vertical="top" wrapText="1"/>
    </xf>
    <xf numFmtId="165" fontId="18" fillId="0" borderId="1" xfId="0" applyNumberFormat="1" applyFont="1" applyBorder="1" applyAlignment="1">
      <alignment horizontal="center" vertical="center" wrapText="1"/>
    </xf>
    <xf numFmtId="0" fontId="16" fillId="0" borderId="9" xfId="0" applyFont="1" applyBorder="1" applyAlignment="1">
      <alignment horizontal="right" vertical="center"/>
    </xf>
    <xf numFmtId="0" fontId="16" fillId="0" borderId="10" xfId="0" applyFont="1" applyBorder="1" applyAlignment="1">
      <alignment horizontal="right" vertical="center"/>
    </xf>
    <xf numFmtId="0" fontId="16" fillId="0" borderId="11" xfId="0" applyFont="1" applyBorder="1" applyAlignment="1">
      <alignment horizontal="right" vertical="center"/>
    </xf>
    <xf numFmtId="165" fontId="16" fillId="0" borderId="9" xfId="0" applyNumberFormat="1" applyFont="1" applyBorder="1" applyAlignment="1">
      <alignment horizontal="center" vertical="center" wrapText="1"/>
    </xf>
    <xf numFmtId="165" fontId="16" fillId="0" borderId="10" xfId="0" applyNumberFormat="1" applyFont="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16" fillId="0" borderId="0" xfId="0" applyFont="1" applyAlignment="1">
      <alignment horizontal="left" vertical="center"/>
    </xf>
    <xf numFmtId="164" fontId="18" fillId="0" borderId="1" xfId="0" applyNumberFormat="1" applyFont="1" applyBorder="1" applyAlignment="1">
      <alignment horizontal="center" vertical="center"/>
    </xf>
    <xf numFmtId="0" fontId="18" fillId="0" borderId="1" xfId="0" quotePrefix="1" applyFont="1" applyBorder="1" applyAlignment="1">
      <alignment horizontal="center"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165" fontId="18" fillId="0" borderId="9"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xf numFmtId="164" fontId="18" fillId="0" borderId="13" xfId="0" quotePrefix="1" applyNumberFormat="1" applyFont="1" applyBorder="1" applyAlignment="1">
      <alignment horizontal="center" vertical="center"/>
    </xf>
    <xf numFmtId="0" fontId="18" fillId="0" borderId="20" xfId="0" quotePrefix="1" applyFont="1" applyBorder="1" applyAlignment="1">
      <alignment horizontal="center" vertical="center"/>
    </xf>
    <xf numFmtId="0" fontId="18" fillId="0" borderId="14" xfId="0" quotePrefix="1" applyFont="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 xfId="0" applyFont="1" applyBorder="1" applyAlignment="1">
      <alignment horizontal="left" vertical="center"/>
    </xf>
    <xf numFmtId="0" fontId="18" fillId="0" borderId="13" xfId="0" quotePrefix="1" applyFont="1" applyBorder="1" applyAlignment="1">
      <alignment horizontal="center" vertical="center"/>
    </xf>
    <xf numFmtId="0" fontId="18" fillId="0" borderId="4" xfId="0" quotePrefix="1" applyFont="1" applyBorder="1" applyAlignment="1">
      <alignment horizontal="left" vertical="center"/>
    </xf>
    <xf numFmtId="0" fontId="18" fillId="0" borderId="5" xfId="0" quotePrefix="1" applyFont="1" applyBorder="1" applyAlignment="1">
      <alignment horizontal="left" vertical="center"/>
    </xf>
    <xf numFmtId="0" fontId="18" fillId="0" borderId="0" xfId="0" applyFont="1" applyAlignment="1">
      <alignment horizontal="left" vertical="top" wrapText="1"/>
    </xf>
    <xf numFmtId="0" fontId="18" fillId="0" borderId="12" xfId="0" applyFont="1" applyBorder="1" applyAlignment="1">
      <alignment horizontal="left" vertical="top" wrapText="1"/>
    </xf>
    <xf numFmtId="0" fontId="16" fillId="0" borderId="8" xfId="0" applyFont="1" applyBorder="1" applyAlignment="1">
      <alignment horizontal="left" vertical="center"/>
    </xf>
    <xf numFmtId="0" fontId="16" fillId="0" borderId="12" xfId="0" applyFont="1" applyBorder="1" applyAlignment="1">
      <alignment horizontal="left" vertical="center"/>
    </xf>
    <xf numFmtId="0" fontId="16" fillId="0" borderId="6" xfId="0" applyFont="1" applyBorder="1" applyAlignment="1">
      <alignment horizontal="left" vertical="center"/>
    </xf>
    <xf numFmtId="0" fontId="16" fillId="0" borderId="2" xfId="0" applyFont="1" applyBorder="1" applyAlignment="1">
      <alignment horizontal="left" vertical="center"/>
    </xf>
    <xf numFmtId="0" fontId="16" fillId="0" borderId="7" xfId="0" applyFont="1" applyBorder="1" applyAlignment="1">
      <alignment horizontal="left" vertical="center"/>
    </xf>
    <xf numFmtId="164" fontId="18" fillId="0" borderId="1" xfId="0" applyNumberFormat="1" applyFont="1" applyBorder="1" applyAlignment="1">
      <alignment horizontal="center" vertical="center" wrapText="1"/>
    </xf>
    <xf numFmtId="2" fontId="16" fillId="0" borderId="1" xfId="0" applyNumberFormat="1" applyFont="1" applyBorder="1" applyAlignment="1">
      <alignment horizontal="center" vertical="top" wrapText="1"/>
    </xf>
    <xf numFmtId="0" fontId="16" fillId="0" borderId="1" xfId="0" quotePrefix="1" applyFont="1" applyBorder="1" applyAlignment="1">
      <alignment horizontal="center" vertical="top"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2" fontId="14"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19" fillId="0" borderId="0" xfId="0" applyFont="1"/>
    <xf numFmtId="0" fontId="19" fillId="0" borderId="13" xfId="0" quotePrefix="1" applyFont="1" applyBorder="1" applyAlignment="1">
      <alignment horizontal="center" vertical="center"/>
    </xf>
    <xf numFmtId="165" fontId="18" fillId="0" borderId="11" xfId="0" applyNumberFormat="1" applyFont="1" applyBorder="1" applyAlignment="1">
      <alignment horizontal="center" vertical="center" wrapText="1"/>
    </xf>
    <xf numFmtId="165" fontId="16" fillId="0" borderId="11" xfId="0" applyNumberFormat="1" applyFont="1" applyBorder="1" applyAlignment="1">
      <alignment horizontal="center"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2" fontId="16" fillId="0" borderId="1" xfId="0" applyNumberFormat="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cellXfs>
  <cellStyles count="2">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172278</xdr:colOff>
      <xdr:row>0</xdr:row>
      <xdr:rowOff>172278</xdr:rowOff>
    </xdr:from>
    <xdr:to>
      <xdr:col>17</xdr:col>
      <xdr:colOff>6626</xdr:colOff>
      <xdr:row>0</xdr:row>
      <xdr:rowOff>1166191</xdr:rowOff>
    </xdr:to>
    <xdr:pic>
      <xdr:nvPicPr>
        <xdr:cNvPr id="3" name="Picture 2">
          <a:extLst>
            <a:ext uri="{FF2B5EF4-FFF2-40B4-BE49-F238E27FC236}">
              <a16:creationId xmlns:a16="http://schemas.microsoft.com/office/drawing/2014/main" xmlns="" id="{0CA63CA3-84B9-59FB-0A8F-1731D562BD4D}"/>
            </a:ext>
          </a:extLst>
        </xdr:cNvPr>
        <xdr:cNvPicPr>
          <a:picLocks noChangeAspect="1"/>
        </xdr:cNvPicPr>
      </xdr:nvPicPr>
      <xdr:blipFill>
        <a:blip xmlns:r="http://schemas.openxmlformats.org/officeDocument/2006/relationships" r:embed="rId1"/>
        <a:stretch>
          <a:fillRect/>
        </a:stretch>
      </xdr:blipFill>
      <xdr:spPr>
        <a:xfrm>
          <a:off x="2955235" y="172278"/>
          <a:ext cx="993913" cy="9939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tabSelected="1" view="pageBreakPreview" zoomScale="115" zoomScaleNormal="100" zoomScaleSheetLayoutView="115" workbookViewId="0">
      <selection activeCell="AE26" sqref="AE26"/>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9" customFormat="1" ht="30" customHeight="1" x14ac:dyDescent="0.25">
      <c r="A1" s="1"/>
      <c r="B1" s="2"/>
      <c r="C1" s="2"/>
      <c r="D1" s="3"/>
      <c r="E1" s="3"/>
      <c r="F1" s="3"/>
      <c r="G1" s="3"/>
      <c r="H1" s="3"/>
      <c r="I1" s="3"/>
      <c r="J1" s="3"/>
      <c r="L1" s="2"/>
      <c r="M1" s="220" t="s">
        <v>378</v>
      </c>
      <c r="N1" s="220"/>
      <c r="O1" s="220"/>
      <c r="P1" s="220"/>
      <c r="Q1" s="220"/>
      <c r="R1" s="220"/>
      <c r="S1" s="220"/>
      <c r="T1" s="220"/>
      <c r="U1" s="220"/>
      <c r="V1" s="220"/>
      <c r="W1" s="220"/>
      <c r="X1" s="35"/>
      <c r="Y1" s="35"/>
      <c r="Z1" s="35"/>
      <c r="AA1" s="35"/>
      <c r="AB1" s="35"/>
      <c r="AC1" s="35"/>
      <c r="AP1" s="4"/>
    </row>
    <row r="2" spans="1:42" s="9" customFormat="1" ht="25.15" customHeight="1" x14ac:dyDescent="0.25">
      <c r="A2" s="231" t="s">
        <v>64</v>
      </c>
      <c r="B2" s="231"/>
      <c r="C2" s="231"/>
      <c r="D2" s="231"/>
      <c r="E2" s="231"/>
      <c r="F2" s="231"/>
      <c r="G2" s="231"/>
      <c r="H2" s="231"/>
      <c r="I2" s="231"/>
      <c r="J2" s="231"/>
      <c r="K2" s="231"/>
      <c r="L2" s="2"/>
      <c r="M2" s="224" t="s">
        <v>230</v>
      </c>
      <c r="N2" s="224"/>
      <c r="O2" s="224"/>
      <c r="P2" s="224"/>
      <c r="Q2" s="224"/>
      <c r="R2" s="224"/>
      <c r="S2" s="224"/>
      <c r="T2" s="224"/>
      <c r="U2" s="224"/>
      <c r="V2" s="224"/>
      <c r="W2" s="2"/>
      <c r="AP2" s="4"/>
    </row>
    <row r="3" spans="1:42" x14ac:dyDescent="0.25">
      <c r="A3" s="225" t="s">
        <v>61</v>
      </c>
      <c r="B3" s="226"/>
      <c r="C3" s="226"/>
      <c r="D3" s="226"/>
      <c r="E3" s="226"/>
      <c r="F3" s="226"/>
      <c r="G3" s="227"/>
      <c r="H3" s="228"/>
      <c r="I3" s="229"/>
      <c r="J3" s="229"/>
      <c r="K3" s="230"/>
      <c r="L3" s="10"/>
      <c r="M3" s="224"/>
      <c r="N3" s="224"/>
      <c r="O3" s="224"/>
      <c r="P3" s="224"/>
      <c r="Q3" s="224"/>
      <c r="R3" s="224"/>
      <c r="S3" s="224"/>
      <c r="T3" s="224"/>
      <c r="U3" s="224"/>
      <c r="V3" s="224"/>
      <c r="W3" s="223" t="s">
        <v>60</v>
      </c>
      <c r="X3" s="223"/>
      <c r="Y3" s="223"/>
      <c r="Z3" s="223"/>
      <c r="AA3" s="223"/>
      <c r="AB3" s="223"/>
      <c r="AC3" s="223"/>
    </row>
    <row r="4" spans="1:42" x14ac:dyDescent="0.25">
      <c r="A4" s="221" t="s">
        <v>62</v>
      </c>
      <c r="B4" s="221"/>
      <c r="C4" s="221"/>
      <c r="D4" s="221"/>
      <c r="E4" s="221"/>
      <c r="F4" s="221"/>
      <c r="G4" s="221"/>
      <c r="H4" s="222"/>
      <c r="I4" s="222"/>
      <c r="J4" s="222"/>
      <c r="K4" s="222"/>
      <c r="L4" s="10"/>
      <c r="M4" s="224"/>
      <c r="N4" s="224"/>
      <c r="O4" s="224"/>
      <c r="P4" s="224"/>
      <c r="Q4" s="224"/>
      <c r="R4" s="224"/>
      <c r="S4" s="224"/>
      <c r="T4" s="224"/>
      <c r="U4" s="224"/>
      <c r="V4" s="224"/>
    </row>
    <row r="5" spans="1:42" x14ac:dyDescent="0.25">
      <c r="A5" s="221" t="s">
        <v>63</v>
      </c>
      <c r="B5" s="221"/>
      <c r="C5" s="221"/>
      <c r="D5" s="221"/>
      <c r="E5" s="221"/>
      <c r="F5" s="221"/>
      <c r="G5" s="221"/>
      <c r="H5" s="222"/>
      <c r="I5" s="222"/>
      <c r="J5" s="222"/>
      <c r="K5" s="222"/>
      <c r="L5" s="10"/>
      <c r="M5" s="10"/>
    </row>
    <row r="6" spans="1:42" ht="25.15" customHeight="1" x14ac:dyDescent="0.25">
      <c r="B6" s="10"/>
      <c r="C6" s="10"/>
      <c r="D6" s="13"/>
      <c r="E6" s="13"/>
      <c r="F6" s="10"/>
      <c r="G6" s="10"/>
      <c r="H6" s="10"/>
      <c r="I6" s="10"/>
      <c r="J6" s="10"/>
      <c r="K6" s="10"/>
      <c r="L6" s="10"/>
      <c r="M6" s="10"/>
    </row>
    <row r="7" spans="1:42" ht="25.15" customHeight="1" x14ac:dyDescent="0.25">
      <c r="A7" s="62" t="s">
        <v>65</v>
      </c>
      <c r="B7" s="217" t="s">
        <v>66</v>
      </c>
      <c r="C7" s="217"/>
      <c r="D7" s="217"/>
      <c r="E7" s="217"/>
      <c r="F7" s="218" t="s">
        <v>419</v>
      </c>
      <c r="G7" s="218"/>
      <c r="H7" s="218"/>
      <c r="I7" s="218"/>
      <c r="J7" s="218"/>
      <c r="K7" s="218"/>
      <c r="L7" s="218"/>
      <c r="M7" s="218"/>
      <c r="N7" s="218"/>
      <c r="O7" s="218"/>
      <c r="P7" s="218"/>
      <c r="Q7" s="218"/>
      <c r="R7" s="218"/>
      <c r="S7" s="218"/>
      <c r="T7" s="218"/>
      <c r="U7" s="218"/>
      <c r="V7" s="218"/>
      <c r="W7" s="218"/>
      <c r="X7" s="218"/>
      <c r="Y7" s="218"/>
      <c r="Z7" s="218"/>
      <c r="AA7" s="218"/>
      <c r="AB7" s="218"/>
      <c r="AC7" s="25"/>
    </row>
    <row r="8" spans="1:42" ht="25.15" customHeight="1" x14ac:dyDescent="0.25">
      <c r="A8" s="61" t="s">
        <v>67</v>
      </c>
      <c r="B8" s="197" t="s">
        <v>68</v>
      </c>
      <c r="C8" s="197"/>
      <c r="D8" s="197"/>
      <c r="E8" s="197"/>
      <c r="F8" s="197"/>
      <c r="G8" s="197"/>
      <c r="H8" s="197"/>
      <c r="I8" s="197"/>
      <c r="J8" s="197"/>
      <c r="K8" s="197"/>
      <c r="L8" s="197"/>
      <c r="M8" s="197"/>
      <c r="N8" s="197"/>
      <c r="O8" s="205" t="s">
        <v>231</v>
      </c>
      <c r="P8" s="200"/>
      <c r="Q8" s="200"/>
      <c r="R8" s="200"/>
      <c r="S8" s="200"/>
      <c r="T8" s="200"/>
      <c r="U8" s="200"/>
      <c r="V8" s="200"/>
      <c r="W8" s="200"/>
      <c r="X8" s="200"/>
      <c r="Y8" s="198"/>
      <c r="Z8" s="198"/>
      <c r="AA8" s="198"/>
      <c r="AB8" s="198"/>
      <c r="AC8" s="199"/>
    </row>
    <row r="9" spans="1:42" ht="25.15" customHeight="1" x14ac:dyDescent="0.25">
      <c r="A9" s="61" t="s">
        <v>40</v>
      </c>
      <c r="B9" s="197" t="s">
        <v>98</v>
      </c>
      <c r="C9" s="197"/>
      <c r="D9" s="197"/>
      <c r="E9" s="197"/>
      <c r="F9" s="214"/>
      <c r="G9" s="63">
        <v>1</v>
      </c>
      <c r="H9" s="63">
        <v>2</v>
      </c>
      <c r="I9" s="194">
        <v>3</v>
      </c>
      <c r="J9" s="194">
        <v>4</v>
      </c>
      <c r="K9" s="194">
        <v>5</v>
      </c>
      <c r="L9" s="194">
        <v>6</v>
      </c>
      <c r="M9" s="194">
        <v>7</v>
      </c>
      <c r="N9" s="194">
        <v>8</v>
      </c>
      <c r="O9" s="194">
        <v>9</v>
      </c>
      <c r="P9" s="194">
        <v>1</v>
      </c>
      <c r="Q9" s="194">
        <v>2</v>
      </c>
      <c r="R9" s="194">
        <v>3</v>
      </c>
      <c r="S9" s="145"/>
      <c r="T9" s="145"/>
      <c r="U9" s="145"/>
      <c r="V9" s="145"/>
      <c r="W9" s="146"/>
      <c r="X9" s="146"/>
      <c r="Y9" s="146"/>
      <c r="Z9" s="146"/>
      <c r="AA9" s="146"/>
      <c r="AB9" s="146"/>
      <c r="AC9" s="26"/>
    </row>
    <row r="10" spans="1:42" ht="25.15" customHeight="1" x14ac:dyDescent="0.25">
      <c r="A10" s="61" t="s">
        <v>69</v>
      </c>
      <c r="B10" s="195" t="s">
        <v>70</v>
      </c>
      <c r="C10" s="195"/>
      <c r="D10" s="195"/>
      <c r="E10" s="205" t="s">
        <v>420</v>
      </c>
      <c r="F10" s="200"/>
      <c r="G10" s="200"/>
      <c r="H10" s="200"/>
      <c r="I10" s="200"/>
      <c r="J10" s="200"/>
      <c r="K10" s="200"/>
      <c r="L10" s="200"/>
      <c r="M10" s="219" t="s">
        <v>71</v>
      </c>
      <c r="N10" s="219"/>
      <c r="O10" s="219"/>
      <c r="P10" s="219"/>
      <c r="Q10" s="207" t="s">
        <v>72</v>
      </c>
      <c r="R10" s="207"/>
      <c r="S10" s="207"/>
      <c r="T10" s="207"/>
      <c r="U10" s="207"/>
      <c r="V10" s="207"/>
      <c r="W10" s="207"/>
      <c r="X10" s="207"/>
      <c r="Y10" s="207"/>
      <c r="Z10" s="207"/>
      <c r="AA10" s="146"/>
      <c r="AB10" s="146"/>
      <c r="AC10" s="26"/>
    </row>
    <row r="11" spans="1:42" ht="25.15" customHeight="1" x14ac:dyDescent="0.25">
      <c r="A11" s="61" t="s">
        <v>73</v>
      </c>
      <c r="B11" s="197" t="s">
        <v>74</v>
      </c>
      <c r="C11" s="197"/>
      <c r="D11" s="63">
        <v>2</v>
      </c>
      <c r="E11" s="63">
        <v>0</v>
      </c>
      <c r="F11" s="63">
        <v>2</v>
      </c>
      <c r="G11" s="63">
        <v>3</v>
      </c>
      <c r="H11" s="147" t="s">
        <v>75</v>
      </c>
      <c r="I11" s="63">
        <v>2</v>
      </c>
      <c r="J11" s="63">
        <v>4</v>
      </c>
      <c r="K11" s="148"/>
      <c r="L11" s="148" t="s">
        <v>76</v>
      </c>
      <c r="M11" s="215" t="s">
        <v>77</v>
      </c>
      <c r="N11" s="215"/>
      <c r="O11" s="215"/>
      <c r="P11" s="215"/>
      <c r="Q11" s="216" t="s">
        <v>78</v>
      </c>
      <c r="R11" s="216"/>
      <c r="S11" s="16"/>
      <c r="T11" s="145"/>
      <c r="U11" s="204" t="s">
        <v>79</v>
      </c>
      <c r="V11" s="204"/>
      <c r="W11" s="204"/>
      <c r="X11" s="204"/>
      <c r="Y11" s="24"/>
      <c r="Z11" s="146"/>
      <c r="AA11" s="146"/>
      <c r="AB11" s="146"/>
      <c r="AC11" s="26"/>
    </row>
    <row r="12" spans="1:42" x14ac:dyDescent="0.25">
      <c r="A12" s="61"/>
      <c r="B12" s="149"/>
      <c r="C12" s="149"/>
      <c r="D12" s="148"/>
      <c r="E12" s="148"/>
      <c r="F12" s="148"/>
      <c r="G12" s="148"/>
      <c r="H12" s="150"/>
      <c r="I12" s="148"/>
      <c r="J12" s="148"/>
      <c r="K12" s="148"/>
      <c r="L12" s="148"/>
      <c r="M12" s="151"/>
      <c r="N12" s="151"/>
      <c r="O12" s="151"/>
      <c r="P12" s="151"/>
      <c r="Q12" s="148"/>
      <c r="R12" s="148"/>
      <c r="S12" s="145"/>
      <c r="T12" s="145"/>
      <c r="U12" s="152"/>
      <c r="V12" s="152"/>
      <c r="W12" s="152"/>
      <c r="X12" s="152"/>
      <c r="Y12" s="146"/>
      <c r="Z12" s="146"/>
      <c r="AA12" s="146"/>
      <c r="AB12" s="146"/>
      <c r="AC12" s="26"/>
    </row>
    <row r="13" spans="1:42" ht="25.15" customHeight="1" x14ac:dyDescent="0.2">
      <c r="A13" s="61" t="s">
        <v>41</v>
      </c>
      <c r="B13" s="195" t="s">
        <v>42</v>
      </c>
      <c r="C13" s="195"/>
      <c r="D13" s="195"/>
      <c r="E13" s="195"/>
      <c r="F13" s="195"/>
      <c r="G13" s="195"/>
      <c r="H13" s="195"/>
      <c r="I13" s="195"/>
      <c r="J13" s="195"/>
      <c r="K13" s="195"/>
      <c r="L13" s="195" t="s">
        <v>43</v>
      </c>
      <c r="M13" s="195"/>
      <c r="N13" s="195"/>
      <c r="O13" s="196"/>
      <c r="P13" s="179" t="s">
        <v>47</v>
      </c>
      <c r="Q13" s="211" t="s">
        <v>44</v>
      </c>
      <c r="R13" s="212"/>
      <c r="S13" s="16"/>
      <c r="T13" s="213" t="s">
        <v>45</v>
      </c>
      <c r="U13" s="195"/>
      <c r="V13" s="195"/>
      <c r="W13" s="195"/>
      <c r="X13" s="196"/>
      <c r="Y13" s="18"/>
      <c r="Z13" s="211" t="s">
        <v>46</v>
      </c>
      <c r="AA13" s="212"/>
      <c r="AB13" s="18"/>
      <c r="AC13" s="27"/>
      <c r="AD13" s="17"/>
      <c r="AE13" s="17"/>
      <c r="AF13" s="17"/>
      <c r="AG13" s="17"/>
      <c r="AH13" s="17"/>
      <c r="AI13" s="17"/>
      <c r="AJ13" s="17"/>
      <c r="AK13" s="17"/>
      <c r="AL13" s="17"/>
      <c r="AM13" s="17"/>
      <c r="AN13" s="17"/>
      <c r="AO13" s="17"/>
    </row>
    <row r="14" spans="1:42" x14ac:dyDescent="0.2">
      <c r="A14" s="61"/>
      <c r="B14" s="150"/>
      <c r="C14" s="150"/>
      <c r="D14" s="150"/>
      <c r="E14" s="150"/>
      <c r="F14" s="150"/>
      <c r="G14" s="150"/>
      <c r="H14" s="150"/>
      <c r="I14" s="150"/>
      <c r="J14" s="150"/>
      <c r="K14" s="150"/>
      <c r="L14" s="150"/>
      <c r="M14" s="150"/>
      <c r="N14" s="150"/>
      <c r="O14" s="150"/>
      <c r="P14" s="153"/>
      <c r="Q14" s="152"/>
      <c r="R14" s="152"/>
      <c r="S14" s="145"/>
      <c r="T14" s="150"/>
      <c r="U14" s="150"/>
      <c r="V14" s="150"/>
      <c r="W14" s="150"/>
      <c r="X14" s="150"/>
      <c r="Y14" s="154"/>
      <c r="Z14" s="152"/>
      <c r="AA14" s="152"/>
      <c r="AB14" s="154"/>
      <c r="AC14" s="27"/>
      <c r="AD14" s="17"/>
      <c r="AE14" s="17"/>
      <c r="AF14" s="17"/>
      <c r="AG14" s="17"/>
      <c r="AH14" s="17"/>
      <c r="AI14" s="17"/>
      <c r="AJ14" s="17"/>
      <c r="AK14" s="17"/>
      <c r="AL14" s="17"/>
      <c r="AM14" s="17"/>
      <c r="AN14" s="17"/>
      <c r="AO14" s="17"/>
    </row>
    <row r="15" spans="1:42" ht="25.15" customHeight="1" x14ac:dyDescent="0.2">
      <c r="A15" s="61" t="s">
        <v>51</v>
      </c>
      <c r="B15" s="195" t="s">
        <v>52</v>
      </c>
      <c r="C15" s="195"/>
      <c r="D15" s="195"/>
      <c r="E15" s="195"/>
      <c r="F15" s="195"/>
      <c r="G15" s="195"/>
      <c r="H15" s="195"/>
      <c r="I15" s="195"/>
      <c r="J15" s="195"/>
      <c r="K15" s="195"/>
      <c r="L15" s="150"/>
      <c r="M15" s="150"/>
      <c r="N15" s="150"/>
      <c r="O15" s="150"/>
      <c r="P15" s="153"/>
      <c r="Q15" s="152"/>
      <c r="R15" s="152"/>
      <c r="S15" s="145"/>
      <c r="T15" s="150"/>
      <c r="U15" s="150"/>
      <c r="V15" s="150"/>
      <c r="W15" s="150"/>
      <c r="X15" s="150"/>
      <c r="Y15" s="154"/>
      <c r="Z15" s="152"/>
      <c r="AA15" s="152"/>
      <c r="AB15" s="154"/>
      <c r="AC15" s="27"/>
      <c r="AD15" s="17"/>
      <c r="AE15" s="17"/>
      <c r="AF15" s="17"/>
      <c r="AG15" s="17"/>
      <c r="AH15" s="17"/>
      <c r="AI15" s="17"/>
      <c r="AJ15" s="17"/>
      <c r="AK15" s="17"/>
      <c r="AL15" s="17"/>
      <c r="AM15" s="17"/>
      <c r="AN15" s="17"/>
      <c r="AO15" s="17"/>
    </row>
    <row r="16" spans="1:42" ht="25.15" customHeight="1" x14ac:dyDescent="0.2">
      <c r="A16" s="213" t="s">
        <v>53</v>
      </c>
      <c r="B16" s="195"/>
      <c r="C16" s="195"/>
      <c r="D16" s="195"/>
      <c r="E16" s="195"/>
      <c r="F16" s="195"/>
      <c r="G16" s="195"/>
      <c r="H16" s="195"/>
      <c r="I16" s="195"/>
      <c r="J16" s="195"/>
      <c r="K16" s="150"/>
      <c r="L16" s="16"/>
      <c r="M16" s="150"/>
      <c r="N16" s="195" t="s">
        <v>55</v>
      </c>
      <c r="O16" s="196"/>
      <c r="P16" s="16"/>
      <c r="Q16" s="195" t="s">
        <v>56</v>
      </c>
      <c r="R16" s="195"/>
      <c r="S16" s="195"/>
      <c r="T16" s="145"/>
      <c r="U16" s="60"/>
      <c r="V16" s="145"/>
      <c r="W16" s="145"/>
      <c r="X16" s="195" t="s">
        <v>57</v>
      </c>
      <c r="Y16" s="195"/>
      <c r="Z16" s="195"/>
      <c r="AA16" s="196"/>
      <c r="AB16" s="18"/>
      <c r="AC16" s="27"/>
      <c r="AD16" s="17"/>
      <c r="AE16" s="17"/>
      <c r="AF16" s="17"/>
      <c r="AG16" s="17"/>
      <c r="AH16" s="17"/>
      <c r="AI16" s="17"/>
      <c r="AJ16" s="17"/>
      <c r="AK16" s="17"/>
      <c r="AL16" s="17"/>
      <c r="AM16" s="17"/>
      <c r="AN16" s="17"/>
      <c r="AO16" s="17"/>
    </row>
    <row r="17" spans="1:41" x14ac:dyDescent="0.2">
      <c r="A17" s="61"/>
      <c r="B17" s="150"/>
      <c r="C17" s="150"/>
      <c r="D17" s="150"/>
      <c r="E17" s="150"/>
      <c r="F17" s="150"/>
      <c r="G17" s="150"/>
      <c r="H17" s="150"/>
      <c r="I17" s="150"/>
      <c r="J17" s="150"/>
      <c r="K17" s="150"/>
      <c r="L17" s="150"/>
      <c r="M17" s="150"/>
      <c r="N17" s="150"/>
      <c r="O17" s="150"/>
      <c r="P17" s="153"/>
      <c r="Q17" s="152"/>
      <c r="R17" s="152"/>
      <c r="S17" s="145"/>
      <c r="T17" s="150"/>
      <c r="U17" s="150"/>
      <c r="V17" s="150"/>
      <c r="W17" s="150"/>
      <c r="X17" s="150"/>
      <c r="Y17" s="154"/>
      <c r="Z17" s="152"/>
      <c r="AA17" s="152"/>
      <c r="AB17" s="154"/>
      <c r="AC17" s="27"/>
      <c r="AD17" s="17"/>
      <c r="AE17" s="17"/>
      <c r="AF17" s="17"/>
      <c r="AG17" s="17"/>
      <c r="AH17" s="17"/>
      <c r="AI17" s="17"/>
      <c r="AJ17" s="17"/>
      <c r="AK17" s="17"/>
      <c r="AL17" s="17"/>
      <c r="AM17" s="17"/>
      <c r="AN17" s="17"/>
      <c r="AO17" s="17"/>
    </row>
    <row r="18" spans="1:41" ht="25.15" customHeight="1" x14ac:dyDescent="0.2">
      <c r="A18" s="61"/>
      <c r="B18" s="195" t="s">
        <v>54</v>
      </c>
      <c r="C18" s="195"/>
      <c r="D18" s="195"/>
      <c r="E18" s="195"/>
      <c r="F18" s="195"/>
      <c r="G18" s="195"/>
      <c r="H18" s="195"/>
      <c r="I18" s="195"/>
      <c r="J18" s="195"/>
      <c r="K18" s="150"/>
      <c r="L18" s="60"/>
      <c r="M18" s="150"/>
      <c r="N18" s="197" t="s">
        <v>58</v>
      </c>
      <c r="O18" s="197"/>
      <c r="P18" s="197"/>
      <c r="Q18" s="197"/>
      <c r="R18" s="197"/>
      <c r="S18" s="197"/>
      <c r="T18" s="197"/>
      <c r="U18" s="197"/>
      <c r="V18" s="197"/>
      <c r="W18" s="197"/>
      <c r="X18" s="197"/>
      <c r="Y18" s="197"/>
      <c r="Z18" s="197"/>
      <c r="AA18" s="214"/>
      <c r="AB18" s="18"/>
      <c r="AC18" s="27"/>
      <c r="AD18" s="17"/>
      <c r="AE18" s="17"/>
      <c r="AF18" s="17"/>
      <c r="AG18" s="17"/>
      <c r="AH18" s="17"/>
      <c r="AI18" s="17"/>
      <c r="AJ18" s="17"/>
      <c r="AK18" s="17"/>
      <c r="AL18" s="17"/>
      <c r="AM18" s="17"/>
      <c r="AN18" s="17"/>
      <c r="AO18" s="17"/>
    </row>
    <row r="19" spans="1:41" ht="25.15" customHeight="1" thickBot="1" x14ac:dyDescent="0.3">
      <c r="A19" s="61"/>
      <c r="B19" s="145"/>
      <c r="C19" s="145"/>
      <c r="D19" s="145"/>
      <c r="E19" s="145"/>
      <c r="F19" s="145"/>
      <c r="G19" s="145"/>
      <c r="H19" s="145"/>
      <c r="I19" s="145"/>
      <c r="J19" s="145"/>
      <c r="K19" s="145"/>
      <c r="L19" s="145"/>
      <c r="M19" s="145"/>
      <c r="N19" s="145"/>
      <c r="O19" s="145"/>
      <c r="P19" s="145"/>
      <c r="Q19" s="145"/>
      <c r="R19" s="155"/>
      <c r="S19" s="145"/>
      <c r="T19" s="145"/>
      <c r="U19" s="145"/>
      <c r="V19" s="145"/>
      <c r="W19" s="146"/>
      <c r="X19" s="146"/>
      <c r="Y19" s="146"/>
      <c r="Z19" s="146"/>
      <c r="AA19" s="146"/>
      <c r="AB19" s="146"/>
      <c r="AC19" s="26"/>
    </row>
    <row r="20" spans="1:41" ht="32.450000000000003" customHeight="1" thickBot="1" x14ac:dyDescent="0.3">
      <c r="A20" s="28" t="s">
        <v>48</v>
      </c>
      <c r="B20" s="209" t="s">
        <v>50</v>
      </c>
      <c r="C20" s="210"/>
      <c r="D20" s="210"/>
      <c r="E20" s="210"/>
      <c r="F20" s="50">
        <v>1</v>
      </c>
      <c r="G20" s="51">
        <v>5</v>
      </c>
      <c r="H20" s="51" t="s">
        <v>75</v>
      </c>
      <c r="I20" s="51">
        <v>0</v>
      </c>
      <c r="J20" s="51">
        <v>1</v>
      </c>
      <c r="K20" s="51" t="s">
        <v>75</v>
      </c>
      <c r="L20" s="51">
        <v>1</v>
      </c>
      <c r="M20" s="51">
        <v>9</v>
      </c>
      <c r="N20" s="52">
        <v>7</v>
      </c>
      <c r="O20" s="53">
        <v>0</v>
      </c>
      <c r="P20" s="145"/>
      <c r="Q20" s="145" t="s">
        <v>49</v>
      </c>
      <c r="R20" s="145" t="s">
        <v>95</v>
      </c>
      <c r="S20" s="145"/>
      <c r="T20" s="145"/>
      <c r="U20" s="145"/>
      <c r="V20" s="200" t="s">
        <v>421</v>
      </c>
      <c r="W20" s="200"/>
      <c r="X20" s="200"/>
      <c r="Y20" s="200"/>
      <c r="Z20" s="200"/>
      <c r="AA20" s="200"/>
      <c r="AB20" s="200"/>
      <c r="AC20" s="201"/>
    </row>
    <row r="21" spans="1:41" ht="25.15" customHeight="1" x14ac:dyDescent="0.25">
      <c r="A21" s="61"/>
      <c r="B21" s="145"/>
      <c r="C21" s="145"/>
      <c r="D21" s="145"/>
      <c r="E21" s="145"/>
      <c r="F21" s="145"/>
      <c r="G21" s="145"/>
      <c r="H21" s="145"/>
      <c r="I21" s="145"/>
      <c r="J21" s="145"/>
      <c r="K21" s="145"/>
      <c r="L21" s="145"/>
      <c r="M21" s="145"/>
      <c r="N21" s="204" t="s">
        <v>80</v>
      </c>
      <c r="O21" s="204"/>
      <c r="P21" s="204"/>
      <c r="Q21" s="204"/>
      <c r="R21" s="204"/>
      <c r="S21" s="204"/>
      <c r="T21" s="204"/>
      <c r="U21" s="204"/>
      <c r="V21" s="207">
        <v>1111111111111</v>
      </c>
      <c r="W21" s="207"/>
      <c r="X21" s="207"/>
      <c r="Y21" s="207"/>
      <c r="Z21" s="207"/>
      <c r="AA21" s="207"/>
      <c r="AB21" s="207"/>
      <c r="AC21" s="208"/>
    </row>
    <row r="22" spans="1:41" ht="25.15" customHeight="1" x14ac:dyDescent="0.25">
      <c r="A22" s="61" t="s">
        <v>81</v>
      </c>
      <c r="B22" s="197" t="s">
        <v>82</v>
      </c>
      <c r="C22" s="197"/>
      <c r="D22" s="197"/>
      <c r="E22" s="197"/>
      <c r="F22" s="197"/>
      <c r="G22" s="200" t="s">
        <v>422</v>
      </c>
      <c r="H22" s="200"/>
      <c r="I22" s="200"/>
      <c r="J22" s="200"/>
      <c r="K22" s="200"/>
      <c r="L22" s="200"/>
      <c r="M22" s="200"/>
      <c r="N22" s="200"/>
      <c r="O22" s="200"/>
      <c r="P22" s="200"/>
      <c r="Q22" s="200"/>
      <c r="R22" s="200"/>
      <c r="S22" s="200"/>
      <c r="T22" s="200"/>
      <c r="U22" s="200"/>
      <c r="V22" s="200"/>
      <c r="W22" s="200"/>
      <c r="X22" s="200"/>
      <c r="Y22" s="200"/>
      <c r="Z22" s="200"/>
      <c r="AA22" s="200"/>
      <c r="AB22" s="200"/>
      <c r="AC22" s="201"/>
    </row>
    <row r="23" spans="1:41" ht="25.15" customHeight="1" x14ac:dyDescent="0.25">
      <c r="A23" s="61"/>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6"/>
    </row>
    <row r="24" spans="1:41" ht="25.15" customHeight="1" x14ac:dyDescent="0.25">
      <c r="A24" s="61"/>
      <c r="B24" s="145"/>
      <c r="C24" s="145"/>
      <c r="D24" s="145"/>
      <c r="E24" s="145"/>
      <c r="F24" s="145"/>
      <c r="G24" s="145"/>
      <c r="H24" s="145"/>
      <c r="I24" s="145"/>
      <c r="J24" s="145"/>
      <c r="K24" s="145"/>
      <c r="L24" s="145"/>
      <c r="M24" s="145"/>
      <c r="N24" s="145"/>
      <c r="O24" s="145"/>
      <c r="P24" s="145"/>
      <c r="Q24" s="204" t="s">
        <v>83</v>
      </c>
      <c r="R24" s="204"/>
      <c r="S24" s="204"/>
      <c r="T24" s="195"/>
      <c r="U24" s="195"/>
      <c r="V24" s="195"/>
      <c r="W24" s="195"/>
      <c r="X24" s="195"/>
      <c r="Y24" s="195"/>
      <c r="Z24" s="195"/>
      <c r="AA24" s="195"/>
      <c r="AB24" s="195"/>
      <c r="AC24" s="196"/>
    </row>
    <row r="25" spans="1:41" ht="25.15" customHeight="1" x14ac:dyDescent="0.25">
      <c r="A25" s="29"/>
      <c r="B25" s="204" t="s">
        <v>84</v>
      </c>
      <c r="C25" s="204"/>
      <c r="D25" s="204"/>
      <c r="E25" s="205" t="s">
        <v>423</v>
      </c>
      <c r="F25" s="200"/>
      <c r="G25" s="200"/>
      <c r="H25" s="200"/>
      <c r="I25" s="200"/>
      <c r="J25" s="200"/>
      <c r="K25" s="200"/>
      <c r="L25" s="200"/>
      <c r="M25" s="200"/>
      <c r="N25" s="200"/>
      <c r="O25" s="200"/>
      <c r="P25" s="200"/>
      <c r="Q25" s="204" t="s">
        <v>85</v>
      </c>
      <c r="R25" s="204"/>
      <c r="S25" s="204"/>
      <c r="T25" s="206" t="s">
        <v>424</v>
      </c>
      <c r="U25" s="200"/>
      <c r="V25" s="200"/>
      <c r="W25" s="200"/>
      <c r="X25" s="200"/>
      <c r="Y25" s="200"/>
      <c r="Z25" s="200"/>
      <c r="AA25" s="200"/>
      <c r="AB25" s="200"/>
      <c r="AC25" s="201"/>
    </row>
    <row r="26" spans="1:41" ht="25.15" customHeight="1" x14ac:dyDescent="0.25">
      <c r="A26" s="61" t="s">
        <v>86</v>
      </c>
      <c r="B26" s="197" t="s">
        <v>87</v>
      </c>
      <c r="C26" s="197"/>
      <c r="D26" s="197"/>
      <c r="E26" s="197"/>
      <c r="F26" s="197"/>
      <c r="G26" s="197"/>
      <c r="H26" s="197"/>
      <c r="I26" s="197"/>
      <c r="J26" s="197"/>
      <c r="K26" s="197"/>
      <c r="L26" s="197"/>
      <c r="M26" s="197"/>
      <c r="N26" s="197"/>
      <c r="O26" s="197"/>
      <c r="P26" s="197"/>
      <c r="Q26" s="197"/>
      <c r="R26" s="197"/>
      <c r="S26" s="197"/>
      <c r="T26" s="197"/>
      <c r="U26" s="197"/>
      <c r="V26" s="197"/>
      <c r="W26" s="197"/>
      <c r="X26" s="197"/>
      <c r="Y26" s="198"/>
      <c r="Z26" s="198"/>
      <c r="AA26" s="198"/>
      <c r="AB26" s="198"/>
      <c r="AC26" s="199"/>
    </row>
    <row r="27" spans="1:41" ht="25.15" customHeight="1" x14ac:dyDescent="0.25">
      <c r="A27" s="61"/>
      <c r="B27" s="200" t="s">
        <v>425</v>
      </c>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1"/>
    </row>
    <row r="28" spans="1:41" ht="25.15" customHeight="1" x14ac:dyDescent="0.25">
      <c r="A28" s="61" t="s">
        <v>88</v>
      </c>
      <c r="B28" s="145" t="s">
        <v>89</v>
      </c>
      <c r="C28" s="197" t="s">
        <v>90</v>
      </c>
      <c r="D28" s="197"/>
      <c r="E28" s="197"/>
      <c r="F28" s="197"/>
      <c r="G28" s="197"/>
      <c r="H28" s="200" t="s">
        <v>232</v>
      </c>
      <c r="I28" s="200"/>
      <c r="J28" s="200"/>
      <c r="K28" s="200"/>
      <c r="L28" s="200"/>
      <c r="M28" s="200"/>
      <c r="N28" s="200"/>
      <c r="O28" s="200"/>
      <c r="P28" s="200"/>
      <c r="Q28" s="200"/>
      <c r="R28" s="200"/>
      <c r="S28" s="200"/>
      <c r="T28" s="200"/>
      <c r="U28" s="200"/>
      <c r="V28" s="200"/>
      <c r="W28" s="200"/>
      <c r="X28" s="200"/>
      <c r="Y28" s="200"/>
      <c r="Z28" s="200"/>
      <c r="AA28" s="200"/>
      <c r="AB28" s="200"/>
      <c r="AC28" s="201"/>
    </row>
    <row r="29" spans="1:41" ht="25.15" customHeight="1" x14ac:dyDescent="0.25">
      <c r="A29" s="61"/>
      <c r="B29" s="145" t="s">
        <v>91</v>
      </c>
      <c r="C29" s="197" t="s">
        <v>92</v>
      </c>
      <c r="D29" s="197"/>
      <c r="E29" s="197"/>
      <c r="F29" s="197"/>
      <c r="G29" s="197"/>
      <c r="H29" s="197"/>
      <c r="I29" s="197"/>
      <c r="J29" s="197"/>
      <c r="K29" s="202" t="s">
        <v>232</v>
      </c>
      <c r="L29" s="202"/>
      <c r="M29" s="202"/>
      <c r="N29" s="202"/>
      <c r="O29" s="202"/>
      <c r="P29" s="202"/>
      <c r="Q29" s="202"/>
      <c r="R29" s="202"/>
      <c r="S29" s="202"/>
      <c r="T29" s="202"/>
      <c r="U29" s="202"/>
      <c r="V29" s="202"/>
      <c r="W29" s="202"/>
      <c r="X29" s="202"/>
      <c r="Y29" s="202"/>
      <c r="Z29" s="202"/>
      <c r="AA29" s="202"/>
      <c r="AB29" s="202"/>
      <c r="AC29" s="203"/>
    </row>
    <row r="30" spans="1:41" ht="25.15" customHeight="1" x14ac:dyDescent="0.25">
      <c r="A30" s="61" t="s">
        <v>93</v>
      </c>
      <c r="B30" s="197" t="s">
        <v>94</v>
      </c>
      <c r="C30" s="197"/>
      <c r="D30" s="197"/>
      <c r="E30" s="197"/>
      <c r="F30" s="197"/>
      <c r="G30" s="197"/>
      <c r="H30" s="197"/>
      <c r="I30" s="197"/>
      <c r="J30" s="197"/>
      <c r="K30" s="197"/>
      <c r="L30" s="197"/>
      <c r="M30" s="197"/>
      <c r="N30" s="197"/>
      <c r="O30" s="197"/>
      <c r="P30" s="197"/>
      <c r="Q30" s="197"/>
      <c r="R30" s="197"/>
      <c r="S30" s="197"/>
      <c r="T30" s="197"/>
      <c r="U30" s="197"/>
      <c r="V30" s="197"/>
      <c r="W30" s="146"/>
      <c r="X30" s="146"/>
      <c r="Y30" s="146"/>
      <c r="Z30" s="146"/>
      <c r="AA30" s="146"/>
      <c r="AB30" s="146"/>
      <c r="AC30" s="26"/>
    </row>
    <row r="31" spans="1:41" ht="25.15" customHeight="1" x14ac:dyDescent="0.25">
      <c r="A31" s="61"/>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6"/>
    </row>
    <row r="32" spans="1:41" ht="25.15" customHeight="1" x14ac:dyDescent="0.25">
      <c r="A32" s="30"/>
      <c r="B32" s="31"/>
      <c r="C32" s="31"/>
      <c r="D32" s="31"/>
      <c r="E32" s="31"/>
      <c r="F32" s="31"/>
      <c r="G32" s="31"/>
      <c r="H32" s="31"/>
      <c r="I32" s="31"/>
      <c r="J32" s="31"/>
      <c r="K32" s="31"/>
      <c r="L32" s="31"/>
      <c r="M32" s="31"/>
      <c r="N32" s="31"/>
      <c r="O32" s="31"/>
      <c r="P32" s="31"/>
      <c r="Q32" s="31"/>
      <c r="R32" s="32"/>
      <c r="S32" s="31"/>
      <c r="T32" s="31"/>
      <c r="U32" s="31"/>
      <c r="V32" s="31"/>
      <c r="W32" s="33"/>
      <c r="X32" s="33"/>
      <c r="Y32" s="33"/>
      <c r="Z32" s="33"/>
      <c r="AA32" s="33"/>
      <c r="AB32" s="33"/>
      <c r="AC32" s="34"/>
    </row>
    <row r="33" ht="25.15" customHeight="1" x14ac:dyDescent="0.25"/>
    <row r="34" ht="25.15" customHeight="1" x14ac:dyDescent="0.25"/>
    <row r="35" ht="25.15" customHeight="1" x14ac:dyDescent="0.25"/>
    <row r="36" ht="25.15" customHeight="1" x14ac:dyDescent="0.25"/>
    <row r="37" ht="25.15" customHeight="1" x14ac:dyDescent="0.25"/>
    <row r="38" ht="25.15" customHeight="1" x14ac:dyDescent="0.25"/>
    <row r="39" ht="25.15" customHeight="1" x14ac:dyDescent="0.25"/>
    <row r="40" ht="25.15" customHeight="1" x14ac:dyDescent="0.25"/>
    <row r="41" ht="25.15" customHeight="1" x14ac:dyDescent="0.25"/>
    <row r="42" ht="25.15" customHeight="1" x14ac:dyDescent="0.25"/>
    <row r="43" ht="25.15" customHeight="1" x14ac:dyDescent="0.25"/>
    <row r="44" ht="25.15" customHeight="1" x14ac:dyDescent="0.25"/>
    <row r="45" ht="25.15" customHeight="1" x14ac:dyDescent="0.25"/>
    <row r="46" ht="25.15" customHeight="1" x14ac:dyDescent="0.25"/>
  </sheetData>
  <mergeCells count="58">
    <mergeCell ref="M1:W1"/>
    <mergeCell ref="A5:G5"/>
    <mergeCell ref="H4:K4"/>
    <mergeCell ref="H5:K5"/>
    <mergeCell ref="W3:AC3"/>
    <mergeCell ref="A4:G4"/>
    <mergeCell ref="M2:V4"/>
    <mergeCell ref="A3:G3"/>
    <mergeCell ref="H3:K3"/>
    <mergeCell ref="A2:K2"/>
    <mergeCell ref="E10:L10"/>
    <mergeCell ref="B7:E7"/>
    <mergeCell ref="F7:AB7"/>
    <mergeCell ref="B8:N8"/>
    <mergeCell ref="O8:X8"/>
    <mergeCell ref="Y8:AC8"/>
    <mergeCell ref="M10:P10"/>
    <mergeCell ref="Q10:Z10"/>
    <mergeCell ref="B9:F9"/>
    <mergeCell ref="B10:D10"/>
    <mergeCell ref="U11:X11"/>
    <mergeCell ref="B18:J18"/>
    <mergeCell ref="B15:K15"/>
    <mergeCell ref="X16:AA16"/>
    <mergeCell ref="Q16:S16"/>
    <mergeCell ref="N16:O16"/>
    <mergeCell ref="L13:O13"/>
    <mergeCell ref="Q13:R13"/>
    <mergeCell ref="T13:X13"/>
    <mergeCell ref="B13:K13"/>
    <mergeCell ref="N18:AA18"/>
    <mergeCell ref="A16:J16"/>
    <mergeCell ref="Z13:AA13"/>
    <mergeCell ref="B11:C11"/>
    <mergeCell ref="M11:P11"/>
    <mergeCell ref="Q11:R11"/>
    <mergeCell ref="B22:F22"/>
    <mergeCell ref="V20:AC20"/>
    <mergeCell ref="B25:D25"/>
    <mergeCell ref="E25:P25"/>
    <mergeCell ref="Q25:S25"/>
    <mergeCell ref="T25:AC25"/>
    <mergeCell ref="T24:AC24"/>
    <mergeCell ref="G22:AC22"/>
    <mergeCell ref="B23:AC23"/>
    <mergeCell ref="Q24:S24"/>
    <mergeCell ref="V21:AC21"/>
    <mergeCell ref="B20:E20"/>
    <mergeCell ref="N21:U21"/>
    <mergeCell ref="B31:AC31"/>
    <mergeCell ref="B26:X26"/>
    <mergeCell ref="Y26:AC26"/>
    <mergeCell ref="B27:AC27"/>
    <mergeCell ref="C28:G28"/>
    <mergeCell ref="H28:AC28"/>
    <mergeCell ref="C29:J29"/>
    <mergeCell ref="K29:AC29"/>
    <mergeCell ref="B30:V30"/>
  </mergeCells>
  <pageMargins left="1" right="1" top="1" bottom="1"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view="pageBreakPreview" topLeftCell="A13" zoomScaleNormal="100" zoomScaleSheetLayoutView="100" workbookViewId="0">
      <selection activeCell="BB16" sqref="BB16"/>
    </sheetView>
  </sheetViews>
  <sheetFormatPr defaultRowHeight="16.5" x14ac:dyDescent="0.25"/>
  <cols>
    <col min="1" max="1" width="4.5703125" style="10" customWidth="1"/>
    <col min="2" max="2" width="11.7109375" style="4" customWidth="1"/>
    <col min="3" max="3" width="24.28515625" style="4" customWidth="1"/>
    <col min="4" max="4" width="16.28515625" style="4" customWidth="1"/>
    <col min="5" max="15" width="3.28515625" style="4" customWidth="1"/>
    <col min="16" max="16" width="2.5703125" style="4" bestFit="1" customWidth="1"/>
    <col min="17" max="17" width="7.7109375" style="4" customWidth="1"/>
    <col min="18" max="18" width="14.42578125" style="5" customWidth="1"/>
    <col min="19" max="20" width="3.28515625" style="4" customWidth="1"/>
    <col min="21" max="21" width="3.28515625" style="4" hidden="1" customWidth="1"/>
    <col min="22" max="22" width="4.7109375" style="4" hidden="1" customWidth="1"/>
    <col min="23" max="23" width="9.140625" style="9" hidden="1" customWidth="1"/>
    <col min="24" max="24" width="9.85546875" style="9" hidden="1" customWidth="1"/>
    <col min="25" max="26" width="9.140625" style="9" hidden="1" customWidth="1"/>
    <col min="27" max="27" width="12.5703125" style="9" hidden="1" customWidth="1"/>
    <col min="28" max="28" width="12.85546875" style="9" hidden="1" customWidth="1"/>
    <col min="29" max="32" width="9.140625" style="9" hidden="1" customWidth="1"/>
    <col min="33" max="33" width="10.7109375" style="9" hidden="1" customWidth="1"/>
    <col min="34" max="35" width="9.140625" style="9" hidden="1" customWidth="1"/>
    <col min="36" max="36" width="11.28515625" style="9" hidden="1" customWidth="1"/>
    <col min="37" max="38" width="9.140625" style="9" hidden="1" customWidth="1"/>
    <col min="39" max="39" width="10.28515625" style="9" hidden="1" customWidth="1"/>
    <col min="40" max="41" width="9.140625" style="9" hidden="1" customWidth="1"/>
    <col min="42" max="42" width="10.42578125" style="4" bestFit="1" customWidth="1"/>
    <col min="43" max="44" width="8.85546875" style="4" customWidth="1"/>
    <col min="45" max="45" width="10.7109375" style="4" bestFit="1"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1" ht="25.15" customHeight="1" x14ac:dyDescent="0.25">
      <c r="A1" s="1"/>
      <c r="B1" s="2"/>
      <c r="C1" s="54" t="s">
        <v>233</v>
      </c>
      <c r="D1" s="267" t="s">
        <v>0</v>
      </c>
      <c r="E1" s="267"/>
      <c r="F1" s="267"/>
      <c r="G1" s="267"/>
      <c r="H1" s="267"/>
      <c r="I1" s="267"/>
      <c r="J1" s="267"/>
      <c r="K1" s="267"/>
      <c r="L1" s="267"/>
    </row>
    <row r="2" spans="1:41" ht="25.15" customHeight="1" x14ac:dyDescent="0.25">
      <c r="A2" s="2"/>
      <c r="B2" s="2"/>
      <c r="C2" s="2"/>
      <c r="D2" s="2"/>
      <c r="E2" s="2"/>
      <c r="F2" s="2"/>
      <c r="G2" s="2"/>
      <c r="H2" s="2"/>
      <c r="I2" s="2"/>
      <c r="J2" s="2"/>
      <c r="K2" s="2"/>
      <c r="L2" s="2"/>
      <c r="M2" s="2"/>
      <c r="N2" s="2"/>
      <c r="O2" s="2"/>
      <c r="P2" s="2"/>
      <c r="Q2" s="2"/>
      <c r="R2" s="2"/>
    </row>
    <row r="3" spans="1:41" ht="17.45" customHeight="1" x14ac:dyDescent="0.25">
      <c r="A3" s="1"/>
      <c r="B3" s="2" t="s">
        <v>1</v>
      </c>
      <c r="C3" s="7" t="str">
        <f>'IT 11GA (2023)'!F7</f>
        <v>মো. আব্দুল মান্নান</v>
      </c>
      <c r="D3" s="1" t="s">
        <v>2</v>
      </c>
      <c r="E3" s="48">
        <f>'IT 11GA (2023)'!G9</f>
        <v>1</v>
      </c>
      <c r="F3" s="48">
        <f>'IT 11GA (2023)'!H9</f>
        <v>2</v>
      </c>
      <c r="G3" s="48">
        <f>'IT 11GA (2023)'!I9</f>
        <v>3</v>
      </c>
      <c r="H3" s="48">
        <f>'IT 11GA (2023)'!J9</f>
        <v>4</v>
      </c>
      <c r="I3" s="48">
        <f>'IT 11GA (2023)'!K9</f>
        <v>5</v>
      </c>
      <c r="J3" s="48">
        <f>'IT 11GA (2023)'!L9</f>
        <v>6</v>
      </c>
      <c r="K3" s="48">
        <f>'IT 11GA (2023)'!M9</f>
        <v>7</v>
      </c>
      <c r="L3" s="48">
        <f>'IT 11GA (2023)'!N9</f>
        <v>8</v>
      </c>
      <c r="M3" s="48">
        <f>'IT 11GA (2023)'!O9</f>
        <v>9</v>
      </c>
      <c r="N3" s="48">
        <f>'IT 11GA (2023)'!P9</f>
        <v>1</v>
      </c>
      <c r="O3" s="48">
        <f>'IT 11GA (2023)'!Q9</f>
        <v>2</v>
      </c>
      <c r="P3" s="48">
        <f>'IT 11GA (2023)'!R9</f>
        <v>3</v>
      </c>
      <c r="Q3" s="1"/>
      <c r="R3" s="7"/>
      <c r="W3" s="270" t="s">
        <v>409</v>
      </c>
      <c r="X3" s="270"/>
      <c r="Y3" s="270"/>
      <c r="Z3" s="270"/>
      <c r="AA3" s="186">
        <f>J16</f>
        <v>1243323</v>
      </c>
      <c r="AB3" s="187"/>
    </row>
    <row r="4" spans="1:41" ht="25.15" customHeight="1" x14ac:dyDescent="0.25">
      <c r="A4" s="1"/>
      <c r="B4" s="2"/>
      <c r="C4" s="2"/>
      <c r="D4" s="1"/>
      <c r="E4" s="8"/>
      <c r="F4" s="8"/>
      <c r="G4" s="8"/>
      <c r="H4" s="8"/>
      <c r="I4" s="8"/>
      <c r="J4" s="8"/>
      <c r="K4" s="8"/>
      <c r="L4" s="8"/>
      <c r="M4" s="8"/>
      <c r="N4" s="8"/>
      <c r="O4" s="8"/>
      <c r="P4" s="8"/>
      <c r="Q4" s="1"/>
      <c r="R4" s="7"/>
      <c r="W4" s="270" t="s">
        <v>408</v>
      </c>
      <c r="X4" s="270"/>
      <c r="Y4" s="270"/>
      <c r="Z4" s="270"/>
      <c r="AA4" s="186">
        <f>'Tax Deducted at Source'!R20</f>
        <v>102813</v>
      </c>
      <c r="AB4" s="187"/>
    </row>
    <row r="5" spans="1:41" ht="25.15" customHeight="1" x14ac:dyDescent="0.2">
      <c r="A5" s="1"/>
      <c r="B5" s="268" t="s">
        <v>3</v>
      </c>
      <c r="C5" s="268"/>
      <c r="D5" s="268"/>
      <c r="E5" s="268"/>
      <c r="F5" s="268"/>
      <c r="G5" s="268"/>
      <c r="H5" s="268"/>
      <c r="I5" s="268"/>
      <c r="J5" s="269" t="s">
        <v>4</v>
      </c>
      <c r="K5" s="269"/>
      <c r="L5" s="269"/>
      <c r="M5" s="269"/>
      <c r="N5" s="269"/>
      <c r="O5" s="269"/>
      <c r="P5" s="269"/>
      <c r="Q5" s="1"/>
      <c r="R5" s="7"/>
      <c r="W5" s="270" t="s">
        <v>407</v>
      </c>
      <c r="X5" s="270"/>
      <c r="Y5" s="270"/>
      <c r="Z5" s="270"/>
      <c r="AA5" s="186">
        <f>AA3-AA4</f>
        <v>1140510</v>
      </c>
      <c r="AB5" s="188">
        <f>R13-R4</f>
        <v>0</v>
      </c>
      <c r="AC5" s="59"/>
      <c r="AD5" s="59"/>
      <c r="AE5" s="59"/>
      <c r="AF5" s="59"/>
      <c r="AG5" s="59"/>
      <c r="AH5" s="59"/>
      <c r="AI5" s="59"/>
      <c r="AJ5" s="59"/>
      <c r="AK5" s="59"/>
      <c r="AL5" s="59"/>
      <c r="AM5" s="59"/>
      <c r="AN5" s="59"/>
      <c r="AO5" s="59"/>
    </row>
    <row r="6" spans="1:41" ht="25.15" customHeight="1" x14ac:dyDescent="0.2">
      <c r="A6" s="6">
        <v>1</v>
      </c>
      <c r="B6" s="250" t="s">
        <v>5</v>
      </c>
      <c r="C6" s="250"/>
      <c r="D6" s="250"/>
      <c r="E6" s="250"/>
      <c r="F6" s="250"/>
      <c r="G6" s="250"/>
      <c r="H6" s="250"/>
      <c r="I6" s="250"/>
      <c r="J6" s="260">
        <f>'Schedule-1 (Salary)'!Y23</f>
        <v>856800</v>
      </c>
      <c r="K6" s="260"/>
      <c r="L6" s="260"/>
      <c r="M6" s="260"/>
      <c r="N6" s="260"/>
      <c r="O6" s="260"/>
      <c r="P6" s="260"/>
      <c r="Q6" s="1"/>
      <c r="R6" s="7"/>
      <c r="W6" s="187"/>
      <c r="X6" s="187"/>
      <c r="Y6" s="187"/>
      <c r="Z6" s="187"/>
      <c r="AA6" s="187"/>
      <c r="AB6" s="187"/>
      <c r="AC6" s="59"/>
      <c r="AD6" s="59"/>
      <c r="AE6" s="59"/>
      <c r="AF6" s="59"/>
      <c r="AG6" s="59"/>
      <c r="AH6" s="59"/>
      <c r="AI6" s="59"/>
      <c r="AJ6" s="59"/>
      <c r="AK6" s="59"/>
      <c r="AL6" s="59"/>
      <c r="AM6" s="59"/>
      <c r="AN6" s="59"/>
      <c r="AO6" s="59"/>
    </row>
    <row r="7" spans="1:41" ht="25.15" customHeight="1" x14ac:dyDescent="0.2">
      <c r="A7" s="6">
        <v>2</v>
      </c>
      <c r="B7" s="250" t="s">
        <v>6</v>
      </c>
      <c r="C7" s="250"/>
      <c r="D7" s="250"/>
      <c r="E7" s="250"/>
      <c r="F7" s="250"/>
      <c r="G7" s="250"/>
      <c r="H7" s="250"/>
      <c r="I7" s="250"/>
      <c r="J7" s="263">
        <v>0</v>
      </c>
      <c r="K7" s="263"/>
      <c r="L7" s="263"/>
      <c r="M7" s="263"/>
      <c r="N7" s="263"/>
      <c r="O7" s="263"/>
      <c r="P7" s="263"/>
      <c r="Q7" s="1"/>
      <c r="R7" s="7"/>
      <c r="W7" s="172"/>
      <c r="X7" s="172"/>
      <c r="Y7" s="172"/>
      <c r="Z7" s="172"/>
      <c r="AA7" s="172"/>
      <c r="AB7" s="172"/>
      <c r="AC7" s="172"/>
      <c r="AD7" s="172"/>
      <c r="AE7" s="172"/>
      <c r="AF7" s="172"/>
      <c r="AG7" s="172"/>
      <c r="AH7" s="172"/>
      <c r="AI7" s="172"/>
      <c r="AJ7" s="172"/>
      <c r="AK7" s="172"/>
      <c r="AL7" s="172"/>
      <c r="AM7" s="172"/>
      <c r="AN7" s="172"/>
      <c r="AO7" s="172"/>
    </row>
    <row r="8" spans="1:41" ht="25.15" customHeight="1" x14ac:dyDescent="0.2">
      <c r="A8" s="6">
        <v>3</v>
      </c>
      <c r="B8" s="250" t="s">
        <v>7</v>
      </c>
      <c r="C8" s="250"/>
      <c r="D8" s="250"/>
      <c r="E8" s="250"/>
      <c r="F8" s="250"/>
      <c r="G8" s="250"/>
      <c r="H8" s="250"/>
      <c r="I8" s="250"/>
      <c r="J8" s="260">
        <f>'Schedule-2 (Rent) &amp; 3 (Agricul)'!X33</f>
        <v>265360</v>
      </c>
      <c r="K8" s="260"/>
      <c r="L8" s="260"/>
      <c r="M8" s="260"/>
      <c r="N8" s="260"/>
      <c r="O8" s="260"/>
      <c r="P8" s="260"/>
      <c r="Q8" s="1"/>
      <c r="R8" s="189"/>
      <c r="W8" s="172"/>
      <c r="X8" s="172"/>
      <c r="Y8" s="172"/>
      <c r="Z8" s="232" t="s">
        <v>386</v>
      </c>
      <c r="AA8" s="233"/>
      <c r="AB8" s="234"/>
      <c r="AC8" s="172"/>
      <c r="AD8" s="175">
        <v>5</v>
      </c>
      <c r="AE8" s="172"/>
      <c r="AF8" s="172"/>
      <c r="AG8" s="172">
        <v>35</v>
      </c>
      <c r="AH8" s="172"/>
      <c r="AI8" s="172"/>
      <c r="AJ8" s="172">
        <v>95</v>
      </c>
      <c r="AK8" s="172"/>
      <c r="AL8" s="172"/>
      <c r="AM8" s="172">
        <v>195</v>
      </c>
      <c r="AN8" s="172"/>
      <c r="AO8" s="172"/>
    </row>
    <row r="9" spans="1:41" ht="25.15" customHeight="1" x14ac:dyDescent="0.2">
      <c r="A9" s="6">
        <v>4</v>
      </c>
      <c r="B9" s="250" t="s">
        <v>8</v>
      </c>
      <c r="C9" s="250"/>
      <c r="D9" s="250"/>
      <c r="E9" s="250"/>
      <c r="F9" s="250"/>
      <c r="G9" s="250"/>
      <c r="H9" s="250"/>
      <c r="I9" s="250"/>
      <c r="J9" s="263">
        <v>0</v>
      </c>
      <c r="K9" s="263"/>
      <c r="L9" s="263"/>
      <c r="M9" s="263"/>
      <c r="N9" s="263"/>
      <c r="O9" s="263"/>
      <c r="P9" s="263"/>
      <c r="Q9" s="1"/>
      <c r="R9" s="7"/>
      <c r="W9" s="172"/>
      <c r="X9" s="172" t="s">
        <v>387</v>
      </c>
      <c r="Y9" s="232" t="s">
        <v>388</v>
      </c>
      <c r="Z9" s="234"/>
      <c r="AA9" s="232" t="s">
        <v>379</v>
      </c>
      <c r="AB9" s="233"/>
      <c r="AC9" s="234"/>
      <c r="AD9" s="232" t="s">
        <v>380</v>
      </c>
      <c r="AE9" s="233"/>
      <c r="AF9" s="234"/>
      <c r="AG9" s="232" t="s">
        <v>381</v>
      </c>
      <c r="AH9" s="233"/>
      <c r="AI9" s="234"/>
      <c r="AJ9" s="232" t="s">
        <v>382</v>
      </c>
      <c r="AK9" s="233"/>
      <c r="AL9" s="234"/>
      <c r="AM9" s="232" t="s">
        <v>383</v>
      </c>
      <c r="AN9" s="233"/>
      <c r="AO9" s="234"/>
    </row>
    <row r="10" spans="1:41" ht="25.15" customHeight="1" x14ac:dyDescent="0.2">
      <c r="A10" s="6">
        <v>5</v>
      </c>
      <c r="B10" s="250" t="s">
        <v>9</v>
      </c>
      <c r="C10" s="250"/>
      <c r="D10" s="250"/>
      <c r="E10" s="250"/>
      <c r="F10" s="250"/>
      <c r="G10" s="250"/>
      <c r="H10" s="250"/>
      <c r="I10" s="250"/>
      <c r="J10" s="263">
        <v>0</v>
      </c>
      <c r="K10" s="263"/>
      <c r="L10" s="263"/>
      <c r="M10" s="263"/>
      <c r="N10" s="263"/>
      <c r="O10" s="263"/>
      <c r="P10" s="263"/>
      <c r="Q10" s="1"/>
      <c r="R10" s="7"/>
      <c r="W10" s="172"/>
      <c r="X10" s="172"/>
      <c r="Y10" s="172"/>
      <c r="Z10" s="172"/>
      <c r="AA10" s="172"/>
      <c r="AB10" s="172"/>
      <c r="AC10" s="172"/>
      <c r="AD10" s="172"/>
      <c r="AE10" s="172"/>
      <c r="AF10" s="172"/>
      <c r="AG10" s="172"/>
      <c r="AH10" s="172"/>
      <c r="AI10" s="172"/>
      <c r="AJ10" s="172"/>
      <c r="AK10" s="172"/>
      <c r="AL10" s="172"/>
      <c r="AM10" s="172"/>
      <c r="AN10" s="172"/>
      <c r="AO10" s="172"/>
    </row>
    <row r="11" spans="1:41" ht="33.75" customHeight="1" x14ac:dyDescent="0.2">
      <c r="A11" s="6">
        <v>6</v>
      </c>
      <c r="B11" s="250" t="s">
        <v>234</v>
      </c>
      <c r="C11" s="250"/>
      <c r="D11" s="250"/>
      <c r="E11" s="250"/>
      <c r="F11" s="250"/>
      <c r="G11" s="250"/>
      <c r="H11" s="250"/>
      <c r="I11" s="250"/>
      <c r="J11" s="260">
        <f>'Tax Deducted at Source'!R15+'Tax Deducted at Source'!R20</f>
        <v>105163</v>
      </c>
      <c r="K11" s="260"/>
      <c r="L11" s="260"/>
      <c r="M11" s="260"/>
      <c r="N11" s="260"/>
      <c r="O11" s="260"/>
      <c r="P11" s="260"/>
      <c r="Q11" s="1"/>
      <c r="R11" s="7"/>
      <c r="W11" s="176"/>
      <c r="X11" s="176" t="s">
        <v>384</v>
      </c>
      <c r="Y11" s="235">
        <f>350000*0/100</f>
        <v>0</v>
      </c>
      <c r="Z11" s="236"/>
      <c r="AA11" s="235">
        <f>(AA5-350000)*5/100</f>
        <v>39525.5</v>
      </c>
      <c r="AB11" s="240"/>
      <c r="AC11" s="236"/>
      <c r="AD11" s="273">
        <f>5000+((AA5-450000)*10/100)</f>
        <v>74051</v>
      </c>
      <c r="AE11" s="274"/>
      <c r="AF11" s="275"/>
      <c r="AG11" s="235">
        <f>35000+((AA5-750000)*15/100)</f>
        <v>93576.5</v>
      </c>
      <c r="AH11" s="240"/>
      <c r="AI11" s="236"/>
      <c r="AJ11" s="237">
        <f>95000+(AA5-1150000)*20/100</f>
        <v>93102</v>
      </c>
      <c r="AK11" s="238"/>
      <c r="AL11" s="239"/>
      <c r="AM11" s="237">
        <f>195000+(AA5-1650000)*25/100</f>
        <v>67627.5</v>
      </c>
      <c r="AN11" s="238"/>
      <c r="AO11" s="239"/>
    </row>
    <row r="12" spans="1:41" ht="25.15" customHeight="1" x14ac:dyDescent="0.2">
      <c r="A12" s="6">
        <v>7</v>
      </c>
      <c r="B12" s="250" t="s">
        <v>10</v>
      </c>
      <c r="C12" s="250"/>
      <c r="D12" s="250"/>
      <c r="E12" s="250"/>
      <c r="F12" s="250"/>
      <c r="G12" s="250"/>
      <c r="H12" s="250"/>
      <c r="I12" s="250"/>
      <c r="J12" s="260">
        <f>'Income Statement '!Q16</f>
        <v>16000</v>
      </c>
      <c r="K12" s="260"/>
      <c r="L12" s="260"/>
      <c r="M12" s="260"/>
      <c r="N12" s="260"/>
      <c r="O12" s="260"/>
      <c r="P12" s="260"/>
      <c r="Q12" s="1"/>
      <c r="R12" s="7"/>
      <c r="W12" s="172"/>
      <c r="X12" s="172"/>
      <c r="Y12" s="172"/>
      <c r="Z12" s="172"/>
      <c r="AA12" s="172"/>
      <c r="AB12" s="172"/>
      <c r="AC12" s="172"/>
      <c r="AD12" s="172"/>
      <c r="AE12" s="172"/>
      <c r="AF12" s="172" t="s">
        <v>306</v>
      </c>
      <c r="AG12" s="173">
        <f>ROUND((IF($AA$5&lt;=350000,$Y$11,IF($AA$5&lt;=450000,$AA$11,IF($AA$5&lt;=750000,$AD$11,IF($AA$5&lt;=1150000,$AG$11,IF($AA$5&lt;=1650000,$AJ$11,$AM$11)))))),0)</f>
        <v>93577</v>
      </c>
      <c r="AH12" s="172"/>
      <c r="AI12" s="172"/>
      <c r="AJ12" s="172"/>
      <c r="AK12" s="172"/>
      <c r="AL12" s="172"/>
      <c r="AM12" s="172"/>
      <c r="AN12" s="172"/>
      <c r="AO12" s="172"/>
    </row>
    <row r="13" spans="1:41" ht="25.15" customHeight="1" x14ac:dyDescent="0.2">
      <c r="A13" s="6">
        <v>8</v>
      </c>
      <c r="B13" s="250" t="s">
        <v>11</v>
      </c>
      <c r="C13" s="250"/>
      <c r="D13" s="250"/>
      <c r="E13" s="250"/>
      <c r="F13" s="250"/>
      <c r="G13" s="250"/>
      <c r="H13" s="250"/>
      <c r="I13" s="250"/>
      <c r="J13" s="263">
        <v>0</v>
      </c>
      <c r="K13" s="263"/>
      <c r="L13" s="263"/>
      <c r="M13" s="263"/>
      <c r="N13" s="263"/>
      <c r="O13" s="263"/>
      <c r="P13" s="263"/>
      <c r="Q13" s="1"/>
      <c r="R13" s="7"/>
      <c r="W13" s="172"/>
      <c r="X13" s="172"/>
      <c r="Y13" s="172"/>
      <c r="Z13" s="232"/>
      <c r="AA13" s="234"/>
      <c r="AB13" s="232"/>
      <c r="AC13" s="234"/>
      <c r="AD13" s="172"/>
      <c r="AE13" s="232" t="s">
        <v>414</v>
      </c>
      <c r="AF13" s="234"/>
      <c r="AG13" s="173">
        <f>'Tax Deducted at Source'!W20</f>
        <v>10281</v>
      </c>
      <c r="AH13" s="172"/>
      <c r="AI13" s="172"/>
      <c r="AJ13" s="172"/>
      <c r="AK13" s="172"/>
      <c r="AL13" s="172"/>
      <c r="AM13" s="172"/>
      <c r="AN13" s="172"/>
      <c r="AO13" s="172"/>
    </row>
    <row r="14" spans="1:41" ht="25.15" customHeight="1" x14ac:dyDescent="0.2">
      <c r="A14" s="6">
        <v>9</v>
      </c>
      <c r="B14" s="250" t="s">
        <v>12</v>
      </c>
      <c r="C14" s="250"/>
      <c r="D14" s="250"/>
      <c r="E14" s="250"/>
      <c r="F14" s="250"/>
      <c r="G14" s="250"/>
      <c r="H14" s="250"/>
      <c r="I14" s="250"/>
      <c r="J14" s="263">
        <v>0</v>
      </c>
      <c r="K14" s="263"/>
      <c r="L14" s="263"/>
      <c r="M14" s="263"/>
      <c r="N14" s="263"/>
      <c r="O14" s="263"/>
      <c r="P14" s="263"/>
      <c r="Q14" s="1"/>
      <c r="R14" s="7"/>
      <c r="W14" s="172"/>
      <c r="X14" s="172"/>
      <c r="Y14" s="172"/>
      <c r="Z14" s="271"/>
      <c r="AA14" s="272"/>
      <c r="AB14" s="271"/>
      <c r="AC14" s="272"/>
      <c r="AD14" s="172"/>
      <c r="AE14" s="232" t="s">
        <v>416</v>
      </c>
      <c r="AF14" s="234"/>
      <c r="AG14" s="173">
        <f>AG12+AG13</f>
        <v>103858</v>
      </c>
      <c r="AH14" s="173"/>
      <c r="AI14" s="172"/>
      <c r="AJ14" s="172"/>
      <c r="AK14" s="172"/>
      <c r="AL14" s="172"/>
      <c r="AM14" s="172"/>
      <c r="AN14" s="172"/>
      <c r="AO14" s="172"/>
    </row>
    <row r="15" spans="1:41" ht="25.15" customHeight="1" x14ac:dyDescent="0.2">
      <c r="A15" s="6">
        <v>10</v>
      </c>
      <c r="B15" s="250" t="s">
        <v>235</v>
      </c>
      <c r="C15" s="250"/>
      <c r="D15" s="250"/>
      <c r="E15" s="250"/>
      <c r="F15" s="250"/>
      <c r="G15" s="250"/>
      <c r="H15" s="250"/>
      <c r="I15" s="250"/>
      <c r="J15" s="263">
        <v>0</v>
      </c>
      <c r="K15" s="263"/>
      <c r="L15" s="263"/>
      <c r="M15" s="263"/>
      <c r="N15" s="263"/>
      <c r="O15" s="263"/>
      <c r="P15" s="263"/>
      <c r="Q15" s="1"/>
      <c r="R15" s="7"/>
      <c r="W15" s="172"/>
      <c r="X15" s="172"/>
      <c r="Y15" s="172"/>
      <c r="Z15" s="172"/>
      <c r="AA15" s="172"/>
      <c r="AB15" s="172"/>
      <c r="AC15" s="172"/>
      <c r="AD15" s="172"/>
      <c r="AE15" s="232" t="s">
        <v>415</v>
      </c>
      <c r="AF15" s="234"/>
      <c r="AG15" s="173">
        <f>'Tax Deducted at Source'!W15</f>
        <v>235</v>
      </c>
      <c r="AH15" s="172"/>
      <c r="AI15" s="172"/>
      <c r="AJ15" s="172"/>
      <c r="AK15" s="172"/>
      <c r="AL15" s="172"/>
      <c r="AM15" s="172"/>
      <c r="AN15" s="172"/>
      <c r="AO15" s="172"/>
    </row>
    <row r="16" spans="1:41" ht="25.15" customHeight="1" x14ac:dyDescent="0.2">
      <c r="A16" s="48">
        <v>11</v>
      </c>
      <c r="B16" s="248" t="s">
        <v>13</v>
      </c>
      <c r="C16" s="248"/>
      <c r="D16" s="248"/>
      <c r="E16" s="248"/>
      <c r="F16" s="248"/>
      <c r="G16" s="248"/>
      <c r="H16" s="248"/>
      <c r="I16" s="248"/>
      <c r="J16" s="249">
        <f>SUM(J6:P15)</f>
        <v>1243323</v>
      </c>
      <c r="K16" s="249"/>
      <c r="L16" s="249"/>
      <c r="M16" s="249"/>
      <c r="N16" s="249"/>
      <c r="O16" s="249"/>
      <c r="P16" s="249"/>
      <c r="Q16" s="1"/>
      <c r="R16" s="7"/>
      <c r="W16" s="172"/>
      <c r="X16" s="172"/>
      <c r="Y16" s="172"/>
      <c r="Z16" s="172"/>
      <c r="AA16" s="172"/>
      <c r="AB16" s="172"/>
      <c r="AC16" s="172"/>
      <c r="AD16" s="172"/>
      <c r="AE16" s="232" t="s">
        <v>307</v>
      </c>
      <c r="AF16" s="234"/>
      <c r="AG16" s="173">
        <f>AG13+AG15</f>
        <v>10516</v>
      </c>
      <c r="AH16" s="172"/>
      <c r="AI16" s="172"/>
      <c r="AJ16" s="172"/>
      <c r="AK16" s="172"/>
      <c r="AL16" s="172"/>
      <c r="AM16" s="172"/>
      <c r="AN16" s="172"/>
      <c r="AO16" s="172"/>
    </row>
    <row r="17" spans="1:42" ht="25.15" customHeight="1" x14ac:dyDescent="0.2">
      <c r="A17" s="8"/>
      <c r="B17" s="2"/>
      <c r="C17" s="1"/>
      <c r="D17" s="1"/>
      <c r="E17" s="8"/>
      <c r="F17" s="8"/>
      <c r="G17" s="8"/>
      <c r="H17" s="8"/>
      <c r="I17" s="8"/>
      <c r="J17" s="8"/>
      <c r="K17" s="8"/>
      <c r="L17" s="8"/>
      <c r="M17" s="8"/>
      <c r="N17" s="8"/>
      <c r="O17" s="8"/>
      <c r="P17" s="8"/>
      <c r="Q17" s="1"/>
      <c r="R17" s="7"/>
      <c r="W17" s="172"/>
      <c r="X17" s="241" t="s">
        <v>385</v>
      </c>
      <c r="Y17" s="242"/>
      <c r="Z17" s="242"/>
      <c r="AA17" s="242"/>
      <c r="AB17" s="242"/>
      <c r="AC17" s="242"/>
      <c r="AD17" s="242"/>
      <c r="AE17" s="242"/>
      <c r="AF17" s="242"/>
      <c r="AG17" s="242"/>
      <c r="AH17" s="242"/>
      <c r="AI17" s="242"/>
      <c r="AJ17" s="243"/>
      <c r="AK17" s="172"/>
      <c r="AL17" s="172"/>
      <c r="AM17" s="58"/>
      <c r="AN17" s="172"/>
      <c r="AO17" s="172"/>
    </row>
    <row r="18" spans="1:42" ht="25.15" customHeight="1" x14ac:dyDescent="0.2">
      <c r="A18" s="8"/>
      <c r="B18" s="261" t="s">
        <v>14</v>
      </c>
      <c r="C18" s="261"/>
      <c r="D18" s="261"/>
      <c r="E18" s="261"/>
      <c r="F18" s="261"/>
      <c r="G18" s="261"/>
      <c r="H18" s="261"/>
      <c r="I18" s="261"/>
      <c r="J18" s="262" t="s">
        <v>4</v>
      </c>
      <c r="K18" s="262"/>
      <c r="L18" s="262"/>
      <c r="M18" s="262"/>
      <c r="N18" s="262"/>
      <c r="O18" s="262"/>
      <c r="P18" s="262"/>
      <c r="Q18" s="1"/>
      <c r="R18" s="7"/>
      <c r="W18" s="172"/>
      <c r="X18" s="244"/>
      <c r="Y18" s="245"/>
      <c r="Z18" s="245"/>
      <c r="AA18" s="245"/>
      <c r="AB18" s="245"/>
      <c r="AC18" s="245"/>
      <c r="AD18" s="245"/>
      <c r="AE18" s="245"/>
      <c r="AF18" s="245"/>
      <c r="AG18" s="245"/>
      <c r="AH18" s="245"/>
      <c r="AI18" s="245"/>
      <c r="AJ18" s="246"/>
      <c r="AK18" s="172"/>
      <c r="AL18" s="172"/>
      <c r="AM18" s="58"/>
      <c r="AN18" s="172"/>
      <c r="AO18" s="172"/>
    </row>
    <row r="19" spans="1:42" ht="43.5" customHeight="1" x14ac:dyDescent="0.2">
      <c r="A19" s="6">
        <v>12</v>
      </c>
      <c r="B19" s="250" t="s">
        <v>403</v>
      </c>
      <c r="C19" s="250"/>
      <c r="D19" s="250"/>
      <c r="E19" s="250"/>
      <c r="F19" s="250"/>
      <c r="G19" s="250"/>
      <c r="H19" s="250"/>
      <c r="I19" s="250"/>
      <c r="J19" s="260">
        <f>AG14</f>
        <v>103858</v>
      </c>
      <c r="K19" s="260"/>
      <c r="L19" s="260"/>
      <c r="M19" s="260"/>
      <c r="N19" s="260"/>
      <c r="O19" s="260"/>
      <c r="P19" s="260"/>
      <c r="Q19" s="1"/>
      <c r="R19" s="7"/>
      <c r="W19" s="172"/>
      <c r="X19" s="172"/>
      <c r="Y19" s="172"/>
      <c r="Z19" s="172"/>
      <c r="AA19" s="172"/>
      <c r="AB19" s="172"/>
      <c r="AC19" s="172"/>
      <c r="AD19" s="172"/>
      <c r="AE19" s="172"/>
      <c r="AF19" s="172"/>
      <c r="AG19" s="172"/>
      <c r="AH19" s="172"/>
      <c r="AI19" s="172"/>
      <c r="AJ19" s="172"/>
      <c r="AK19" s="172"/>
      <c r="AL19" s="172"/>
      <c r="AM19" s="172"/>
      <c r="AN19" s="172"/>
      <c r="AO19" s="172"/>
    </row>
    <row r="20" spans="1:42" ht="25.15" customHeight="1" x14ac:dyDescent="0.2">
      <c r="A20" s="6">
        <v>13</v>
      </c>
      <c r="B20" s="250" t="s">
        <v>15</v>
      </c>
      <c r="C20" s="250"/>
      <c r="D20" s="250"/>
      <c r="E20" s="250"/>
      <c r="F20" s="250"/>
      <c r="G20" s="250"/>
      <c r="H20" s="250"/>
      <c r="I20" s="250"/>
      <c r="J20" s="260">
        <f>'Schedule-5 (Rebate)'!X16</f>
        <v>34145</v>
      </c>
      <c r="K20" s="260"/>
      <c r="L20" s="260"/>
      <c r="M20" s="260"/>
      <c r="N20" s="260"/>
      <c r="O20" s="260"/>
      <c r="P20" s="260"/>
      <c r="Q20" s="1"/>
      <c r="R20" s="7"/>
      <c r="W20" s="59"/>
      <c r="X20" s="59"/>
      <c r="Y20" s="59"/>
      <c r="Z20" s="59"/>
      <c r="AA20" s="59"/>
      <c r="AB20" s="59"/>
      <c r="AC20" s="59"/>
      <c r="AD20" s="59"/>
      <c r="AE20" s="59"/>
      <c r="AF20" s="59"/>
      <c r="AG20" s="59"/>
      <c r="AH20" s="59"/>
      <c r="AI20" s="59"/>
      <c r="AJ20" s="59"/>
      <c r="AK20" s="59"/>
      <c r="AL20" s="59"/>
      <c r="AM20" s="59"/>
      <c r="AN20" s="59"/>
      <c r="AO20" s="59"/>
    </row>
    <row r="21" spans="1:42" ht="25.15" customHeight="1" x14ac:dyDescent="0.2">
      <c r="A21" s="6">
        <v>14</v>
      </c>
      <c r="B21" s="250" t="s">
        <v>236</v>
      </c>
      <c r="C21" s="250"/>
      <c r="D21" s="250"/>
      <c r="E21" s="250"/>
      <c r="F21" s="250"/>
      <c r="G21" s="250"/>
      <c r="H21" s="250"/>
      <c r="I21" s="250"/>
      <c r="J21" s="260">
        <f>J19-J20</f>
        <v>69713</v>
      </c>
      <c r="K21" s="260"/>
      <c r="L21" s="260"/>
      <c r="M21" s="260"/>
      <c r="N21" s="260"/>
      <c r="O21" s="260"/>
      <c r="P21" s="260"/>
      <c r="Q21" s="1"/>
      <c r="R21" s="7"/>
      <c r="W21" s="59"/>
      <c r="X21" s="59"/>
      <c r="Y21" s="59"/>
      <c r="Z21" s="59"/>
      <c r="AA21" s="174"/>
      <c r="AB21" s="174"/>
      <c r="AC21" s="59"/>
      <c r="AD21" s="59"/>
      <c r="AE21" s="59"/>
      <c r="AF21" s="59"/>
      <c r="AG21" s="59"/>
      <c r="AH21" s="59"/>
      <c r="AI21" s="59"/>
      <c r="AJ21" s="59"/>
      <c r="AK21" s="59"/>
      <c r="AL21" s="59"/>
      <c r="AM21" s="59"/>
      <c r="AN21" s="59"/>
      <c r="AO21" s="59"/>
    </row>
    <row r="22" spans="1:42" s="5" customFormat="1" ht="25.15" customHeight="1" x14ac:dyDescent="0.2">
      <c r="A22" s="48">
        <v>15</v>
      </c>
      <c r="B22" s="248" t="s">
        <v>394</v>
      </c>
      <c r="C22" s="248"/>
      <c r="D22" s="248"/>
      <c r="E22" s="248"/>
      <c r="F22" s="248"/>
      <c r="G22" s="248"/>
      <c r="H22" s="248"/>
      <c r="I22" s="248"/>
      <c r="J22" s="249">
        <f>AG16</f>
        <v>10516</v>
      </c>
      <c r="K22" s="249"/>
      <c r="L22" s="249"/>
      <c r="M22" s="249"/>
      <c r="N22" s="249"/>
      <c r="O22" s="249"/>
      <c r="P22" s="249"/>
      <c r="Q22" s="181"/>
      <c r="R22" s="7"/>
      <c r="W22" s="58"/>
      <c r="X22" s="58"/>
      <c r="Y22" s="58"/>
      <c r="Z22" s="58"/>
      <c r="AA22" s="247"/>
      <c r="AB22" s="247"/>
      <c r="AC22" s="58"/>
      <c r="AD22" s="58"/>
      <c r="AE22" s="58"/>
      <c r="AF22" s="58"/>
      <c r="AG22" s="58"/>
      <c r="AH22" s="58"/>
      <c r="AI22" s="58"/>
      <c r="AJ22" s="58"/>
      <c r="AK22" s="58"/>
      <c r="AL22" s="58"/>
      <c r="AM22" s="58"/>
      <c r="AN22" s="58"/>
      <c r="AO22" s="58"/>
    </row>
    <row r="23" spans="1:42" ht="25.15" customHeight="1" x14ac:dyDescent="0.25">
      <c r="A23" s="48">
        <v>16</v>
      </c>
      <c r="B23" s="248" t="s">
        <v>16</v>
      </c>
      <c r="C23" s="248"/>
      <c r="D23" s="248"/>
      <c r="E23" s="248"/>
      <c r="F23" s="248"/>
      <c r="G23" s="248"/>
      <c r="H23" s="248"/>
      <c r="I23" s="248"/>
      <c r="J23" s="249">
        <f>MAX(J21:P22)</f>
        <v>69713</v>
      </c>
      <c r="K23" s="249"/>
      <c r="L23" s="249"/>
      <c r="M23" s="249"/>
      <c r="N23" s="249"/>
      <c r="O23" s="249"/>
      <c r="P23" s="249"/>
      <c r="Q23" s="1"/>
      <c r="R23" s="7"/>
    </row>
    <row r="24" spans="1:42" ht="33.6" customHeight="1" x14ac:dyDescent="0.25">
      <c r="A24" s="265">
        <v>17</v>
      </c>
      <c r="B24" s="250" t="s">
        <v>17</v>
      </c>
      <c r="C24" s="250"/>
      <c r="D24" s="231"/>
      <c r="E24" s="231"/>
      <c r="F24" s="231"/>
      <c r="G24" s="231"/>
      <c r="H24" s="231"/>
      <c r="I24" s="231"/>
      <c r="J24" s="251">
        <v>0</v>
      </c>
      <c r="K24" s="252"/>
      <c r="L24" s="252"/>
      <c r="M24" s="252"/>
      <c r="N24" s="252"/>
      <c r="O24" s="252"/>
      <c r="P24" s="253"/>
      <c r="Q24" s="1"/>
      <c r="R24" s="7"/>
    </row>
    <row r="25" spans="1:42" ht="25.15" customHeight="1" x14ac:dyDescent="0.25">
      <c r="A25" s="266"/>
      <c r="B25" s="250" t="s">
        <v>18</v>
      </c>
      <c r="C25" s="250"/>
      <c r="D25" s="231"/>
      <c r="E25" s="231"/>
      <c r="F25" s="231"/>
      <c r="G25" s="231"/>
      <c r="H25" s="231"/>
      <c r="I25" s="231"/>
      <c r="J25" s="254"/>
      <c r="K25" s="255"/>
      <c r="L25" s="255"/>
      <c r="M25" s="255"/>
      <c r="N25" s="255"/>
      <c r="O25" s="255"/>
      <c r="P25" s="256"/>
      <c r="Q25" s="1"/>
      <c r="R25" s="7"/>
    </row>
    <row r="26" spans="1:42" ht="25.15" customHeight="1" x14ac:dyDescent="0.25">
      <c r="A26" s="6">
        <v>18</v>
      </c>
      <c r="B26" s="250" t="s">
        <v>19</v>
      </c>
      <c r="C26" s="250"/>
      <c r="D26" s="250"/>
      <c r="E26" s="250"/>
      <c r="F26" s="250"/>
      <c r="G26" s="250"/>
      <c r="H26" s="250"/>
      <c r="I26" s="250"/>
      <c r="J26" s="257">
        <v>0</v>
      </c>
      <c r="K26" s="258"/>
      <c r="L26" s="258"/>
      <c r="M26" s="258"/>
      <c r="N26" s="258"/>
      <c r="O26" s="258"/>
      <c r="P26" s="259"/>
      <c r="Q26" s="1"/>
      <c r="R26" s="7"/>
    </row>
    <row r="27" spans="1:42" s="5" customFormat="1" ht="25.15" customHeight="1" x14ac:dyDescent="0.25">
      <c r="A27" s="48">
        <v>19</v>
      </c>
      <c r="B27" s="248" t="s">
        <v>20</v>
      </c>
      <c r="C27" s="248"/>
      <c r="D27" s="248"/>
      <c r="E27" s="248"/>
      <c r="F27" s="248"/>
      <c r="G27" s="248"/>
      <c r="H27" s="248"/>
      <c r="I27" s="248"/>
      <c r="J27" s="249">
        <f>J23+J24+J26</f>
        <v>69713</v>
      </c>
      <c r="K27" s="249"/>
      <c r="L27" s="249"/>
      <c r="M27" s="249"/>
      <c r="N27" s="249"/>
      <c r="O27" s="249"/>
      <c r="P27" s="249"/>
      <c r="Q27" s="46"/>
      <c r="R27" s="7"/>
      <c r="W27" s="44"/>
      <c r="X27" s="44"/>
      <c r="Y27" s="44"/>
      <c r="Z27" s="44"/>
      <c r="AA27" s="44"/>
      <c r="AB27" s="44"/>
      <c r="AC27" s="44"/>
      <c r="AD27" s="44"/>
      <c r="AE27" s="44"/>
      <c r="AF27" s="44"/>
      <c r="AG27" s="44"/>
      <c r="AH27" s="44"/>
      <c r="AI27" s="44"/>
      <c r="AJ27" s="44"/>
      <c r="AK27" s="44"/>
      <c r="AL27" s="44"/>
      <c r="AM27" s="44"/>
      <c r="AN27" s="44"/>
      <c r="AO27" s="44"/>
    </row>
    <row r="28" spans="1:42" ht="15.6" customHeight="1" x14ac:dyDescent="0.25">
      <c r="A28" s="8"/>
      <c r="B28" s="2"/>
      <c r="C28" s="1"/>
      <c r="D28" s="1"/>
      <c r="E28" s="8"/>
      <c r="F28" s="8"/>
      <c r="G28" s="8"/>
      <c r="H28" s="8"/>
      <c r="I28" s="8"/>
      <c r="J28" s="8"/>
      <c r="K28" s="8"/>
      <c r="L28" s="8"/>
      <c r="M28" s="8"/>
      <c r="N28" s="8"/>
      <c r="O28" s="8"/>
      <c r="P28" s="8"/>
      <c r="Q28" s="1"/>
      <c r="R28" s="7"/>
    </row>
    <row r="29" spans="1:42" ht="15.75" customHeight="1" x14ac:dyDescent="0.25">
      <c r="A29" s="1"/>
      <c r="B29" s="2"/>
      <c r="C29" s="1"/>
      <c r="D29" s="1"/>
      <c r="E29" s="1"/>
      <c r="F29" s="1"/>
      <c r="G29" s="1"/>
      <c r="H29" s="1"/>
      <c r="I29" s="1"/>
      <c r="J29" s="1"/>
      <c r="K29" s="1"/>
      <c r="L29" s="1"/>
      <c r="M29" s="1"/>
      <c r="N29" s="2"/>
      <c r="O29" s="2"/>
      <c r="P29" s="2"/>
      <c r="Q29" s="2"/>
      <c r="R29" s="7"/>
    </row>
    <row r="30" spans="1:42" ht="15.75" customHeight="1" x14ac:dyDescent="0.25">
      <c r="A30" s="264" t="s">
        <v>21</v>
      </c>
      <c r="B30" s="264"/>
      <c r="C30" s="264"/>
      <c r="D30" s="264"/>
      <c r="E30" s="264"/>
      <c r="F30" s="264"/>
      <c r="G30" s="264"/>
      <c r="H30" s="264"/>
      <c r="I30" s="264"/>
      <c r="J30" s="264"/>
      <c r="K30" s="264"/>
      <c r="L30" s="264"/>
      <c r="M30" s="264"/>
      <c r="N30" s="264"/>
      <c r="O30" s="264"/>
      <c r="P30" s="264"/>
    </row>
    <row r="31" spans="1:42" ht="15.75" customHeight="1" x14ac:dyDescent="0.25">
      <c r="K31" s="5"/>
      <c r="L31" s="5"/>
      <c r="M31" s="5"/>
      <c r="N31" s="5"/>
      <c r="O31" s="5"/>
      <c r="P31" s="5"/>
      <c r="Q31" s="5"/>
      <c r="R31" s="11"/>
      <c r="AP31" s="12"/>
    </row>
    <row r="32" spans="1:42" ht="15.75" customHeight="1" x14ac:dyDescent="0.25"/>
    <row r="33" spans="2:13" ht="15.75" customHeight="1" x14ac:dyDescent="0.25">
      <c r="K33" s="5"/>
    </row>
    <row r="34" spans="2:13" ht="15.75" customHeight="1" x14ac:dyDescent="0.25">
      <c r="B34" s="10"/>
      <c r="C34" s="10"/>
      <c r="D34" s="13"/>
      <c r="E34" s="13"/>
      <c r="F34" s="10"/>
      <c r="G34" s="10"/>
      <c r="H34" s="10"/>
      <c r="I34" s="10"/>
      <c r="J34" s="10"/>
      <c r="K34" s="10"/>
      <c r="L34" s="10"/>
      <c r="M34" s="10"/>
    </row>
    <row r="35" spans="2:13" x14ac:dyDescent="0.25">
      <c r="B35" s="10"/>
      <c r="C35" s="10"/>
      <c r="D35" s="13"/>
      <c r="E35" s="13"/>
      <c r="F35" s="10"/>
      <c r="G35" s="10"/>
      <c r="H35" s="10"/>
      <c r="I35" s="10"/>
      <c r="J35" s="10"/>
      <c r="K35" s="10"/>
      <c r="L35" s="10"/>
      <c r="M35" s="10"/>
    </row>
    <row r="36" spans="2:13" x14ac:dyDescent="0.25">
      <c r="B36" s="10"/>
      <c r="C36" s="10"/>
      <c r="D36" s="13"/>
      <c r="E36" s="13"/>
      <c r="F36" s="10"/>
      <c r="G36" s="10"/>
      <c r="H36" s="10"/>
      <c r="I36" s="10"/>
      <c r="J36" s="10"/>
      <c r="K36" s="10"/>
      <c r="L36" s="10"/>
      <c r="M36" s="10"/>
    </row>
  </sheetData>
  <mergeCells count="74">
    <mergeCell ref="W5:Z5"/>
    <mergeCell ref="W3:Z3"/>
    <mergeCell ref="W4:Z4"/>
    <mergeCell ref="AE14:AF14"/>
    <mergeCell ref="Z13:AA13"/>
    <mergeCell ref="AB13:AC13"/>
    <mergeCell ref="Z14:AA14"/>
    <mergeCell ref="AB14:AC14"/>
    <mergeCell ref="Z8:AB8"/>
    <mergeCell ref="AA11:AC11"/>
    <mergeCell ref="AD11:AF11"/>
    <mergeCell ref="B7:I7"/>
    <mergeCell ref="J7:P7"/>
    <mergeCell ref="A30:P30"/>
    <mergeCell ref="A24:A25"/>
    <mergeCell ref="D1:L1"/>
    <mergeCell ref="B5:I5"/>
    <mergeCell ref="J5:P5"/>
    <mergeCell ref="B6:I6"/>
    <mergeCell ref="J6:P6"/>
    <mergeCell ref="B8:I8"/>
    <mergeCell ref="J8:P8"/>
    <mergeCell ref="B9:I9"/>
    <mergeCell ref="J9:P9"/>
    <mergeCell ref="B10:I10"/>
    <mergeCell ref="J10:P10"/>
    <mergeCell ref="B11:I11"/>
    <mergeCell ref="J11:P11"/>
    <mergeCell ref="B12:I12"/>
    <mergeCell ref="J12:P12"/>
    <mergeCell ref="B13:I13"/>
    <mergeCell ref="J13:P13"/>
    <mergeCell ref="B14:I14"/>
    <mergeCell ref="J14:P14"/>
    <mergeCell ref="B15:I15"/>
    <mergeCell ref="J15:P15"/>
    <mergeCell ref="B16:I16"/>
    <mergeCell ref="J16:P16"/>
    <mergeCell ref="B18:I18"/>
    <mergeCell ref="J18:P18"/>
    <mergeCell ref="B19:I19"/>
    <mergeCell ref="J19:P19"/>
    <mergeCell ref="B20:I20"/>
    <mergeCell ref="J20:P20"/>
    <mergeCell ref="B21:I21"/>
    <mergeCell ref="J21:P21"/>
    <mergeCell ref="B22:I22"/>
    <mergeCell ref="J22:P22"/>
    <mergeCell ref="B23:I23"/>
    <mergeCell ref="J23:P23"/>
    <mergeCell ref="B27:I27"/>
    <mergeCell ref="J27:P27"/>
    <mergeCell ref="B24:C24"/>
    <mergeCell ref="D24:I24"/>
    <mergeCell ref="J24:P25"/>
    <mergeCell ref="B25:C25"/>
    <mergeCell ref="D25:I25"/>
    <mergeCell ref="B26:I26"/>
    <mergeCell ref="J26:P26"/>
    <mergeCell ref="X17:AJ18"/>
    <mergeCell ref="AE15:AF15"/>
    <mergeCell ref="AE13:AF13"/>
    <mergeCell ref="AE16:AF16"/>
    <mergeCell ref="AA22:AB22"/>
    <mergeCell ref="AM9:AO9"/>
    <mergeCell ref="Y11:Z11"/>
    <mergeCell ref="AM11:AO11"/>
    <mergeCell ref="Y9:Z9"/>
    <mergeCell ref="AA9:AC9"/>
    <mergeCell ref="AD9:AF9"/>
    <mergeCell ref="AG9:AI9"/>
    <mergeCell ref="AJ9:AL9"/>
    <mergeCell ref="AJ11:AL11"/>
    <mergeCell ref="AG11:AI11"/>
  </mergeCells>
  <pageMargins left="1" right="1" top="1" bottom="1" header="0.5" footer="0.5"/>
  <pageSetup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view="pageBreakPreview" zoomScale="115" zoomScaleNormal="100" zoomScaleSheetLayoutView="115" workbookViewId="0">
      <selection activeCell="T9" sqref="T9"/>
    </sheetView>
  </sheetViews>
  <sheetFormatPr defaultRowHeight="16.5" x14ac:dyDescent="0.25"/>
  <cols>
    <col min="1" max="1" width="3.7109375" style="10" bestFit="1" customWidth="1"/>
    <col min="2" max="2" width="7.42578125" style="4" bestFit="1" customWidth="1"/>
    <col min="3" max="14" width="3.28515625" style="4" customWidth="1"/>
    <col min="15" max="15" width="9.140625" style="4" bestFit="1" customWidth="1"/>
    <col min="16"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1" ht="25.15" customHeight="1" x14ac:dyDescent="0.25">
      <c r="A1" s="1"/>
      <c r="B1" s="2"/>
      <c r="C1" s="2"/>
      <c r="D1" s="3"/>
      <c r="E1" s="3"/>
      <c r="F1" s="3"/>
      <c r="G1" s="3"/>
      <c r="H1" s="3"/>
      <c r="I1" s="3"/>
      <c r="J1" s="3"/>
      <c r="K1" s="3"/>
      <c r="L1" s="3"/>
    </row>
    <row r="2" spans="1:41" ht="25.15" customHeight="1" x14ac:dyDescent="0.25">
      <c r="A2" s="1"/>
      <c r="B2" s="268" t="s">
        <v>31</v>
      </c>
      <c r="C2" s="268"/>
      <c r="D2" s="268"/>
      <c r="E2" s="268"/>
      <c r="F2" s="268"/>
      <c r="G2" s="268"/>
      <c r="H2" s="3"/>
      <c r="I2" s="3"/>
      <c r="J2" s="3"/>
      <c r="K2" s="3"/>
      <c r="L2" s="3"/>
      <c r="T2" s="276" t="s">
        <v>4</v>
      </c>
      <c r="U2" s="276"/>
      <c r="V2" s="276"/>
      <c r="W2" s="276"/>
      <c r="X2" s="276"/>
      <c r="Y2" s="276"/>
      <c r="Z2" s="276"/>
    </row>
    <row r="3" spans="1:41" ht="25.15" customHeight="1" x14ac:dyDescent="0.25">
      <c r="A3" s="6">
        <v>20</v>
      </c>
      <c r="B3" s="250" t="s">
        <v>32</v>
      </c>
      <c r="C3" s="250"/>
      <c r="D3" s="250"/>
      <c r="E3" s="250"/>
      <c r="F3" s="250"/>
      <c r="G3" s="250"/>
      <c r="H3" s="250"/>
      <c r="I3" s="250"/>
      <c r="J3" s="250"/>
      <c r="K3" s="250"/>
      <c r="L3" s="250"/>
      <c r="M3" s="277">
        <f>'Tax Deducted at Source'!W29</f>
        <v>44936</v>
      </c>
      <c r="N3" s="277"/>
      <c r="O3" s="277"/>
      <c r="P3" s="277"/>
      <c r="Q3" s="277"/>
      <c r="R3" s="277"/>
      <c r="S3" s="277"/>
      <c r="T3" s="279"/>
      <c r="U3" s="280"/>
      <c r="V3" s="280"/>
      <c r="W3" s="280"/>
      <c r="X3" s="280"/>
      <c r="Y3" s="280"/>
      <c r="Z3" s="281"/>
    </row>
    <row r="4" spans="1:41" ht="25.15" customHeight="1" x14ac:dyDescent="0.25">
      <c r="A4" s="6">
        <v>21</v>
      </c>
      <c r="B4" s="250" t="s">
        <v>33</v>
      </c>
      <c r="C4" s="250"/>
      <c r="D4" s="250"/>
      <c r="E4" s="250"/>
      <c r="F4" s="250"/>
      <c r="G4" s="250"/>
      <c r="H4" s="250"/>
      <c r="I4" s="250"/>
      <c r="J4" s="250"/>
      <c r="K4" s="250"/>
      <c r="L4" s="250"/>
      <c r="M4" s="277">
        <v>12000</v>
      </c>
      <c r="N4" s="277"/>
      <c r="O4" s="277"/>
      <c r="P4" s="277"/>
      <c r="Q4" s="277"/>
      <c r="R4" s="277"/>
      <c r="S4" s="277"/>
      <c r="T4" s="213"/>
      <c r="U4" s="195"/>
      <c r="V4" s="195"/>
      <c r="W4" s="195"/>
      <c r="X4" s="195"/>
      <c r="Y4" s="195"/>
      <c r="Z4" s="196"/>
    </row>
    <row r="5" spans="1:41" ht="49.9" customHeight="1" x14ac:dyDescent="0.25">
      <c r="A5" s="6">
        <v>22</v>
      </c>
      <c r="B5" s="250" t="s">
        <v>34</v>
      </c>
      <c r="C5" s="250"/>
      <c r="D5" s="250"/>
      <c r="E5" s="250"/>
      <c r="F5" s="250"/>
      <c r="G5" s="250"/>
      <c r="H5" s="250"/>
      <c r="I5" s="250"/>
      <c r="J5" s="250"/>
      <c r="K5" s="250"/>
      <c r="L5" s="250"/>
      <c r="M5" s="285">
        <v>0</v>
      </c>
      <c r="N5" s="285"/>
      <c r="O5" s="285"/>
      <c r="P5" s="285"/>
      <c r="Q5" s="285"/>
      <c r="R5" s="285"/>
      <c r="S5" s="285"/>
      <c r="T5" s="213"/>
      <c r="U5" s="195"/>
      <c r="V5" s="195"/>
      <c r="W5" s="195"/>
      <c r="X5" s="195"/>
      <c r="Y5" s="195"/>
      <c r="Z5" s="196"/>
    </row>
    <row r="6" spans="1:41" ht="34.9" customHeight="1" x14ac:dyDescent="0.25">
      <c r="A6" s="6">
        <v>23</v>
      </c>
      <c r="B6" s="250" t="s">
        <v>237</v>
      </c>
      <c r="C6" s="250"/>
      <c r="D6" s="250"/>
      <c r="E6" s="250"/>
      <c r="F6" s="250"/>
      <c r="G6" s="250"/>
      <c r="H6" s="250"/>
      <c r="I6" s="250"/>
      <c r="J6" s="250"/>
      <c r="K6" s="250"/>
      <c r="L6" s="250"/>
      <c r="M6" s="277">
        <v>12777</v>
      </c>
      <c r="N6" s="277"/>
      <c r="O6" s="277"/>
      <c r="P6" s="277"/>
      <c r="Q6" s="277"/>
      <c r="R6" s="277"/>
      <c r="S6" s="277"/>
      <c r="T6" s="213"/>
      <c r="U6" s="195"/>
      <c r="V6" s="195"/>
      <c r="W6" s="195"/>
      <c r="X6" s="195"/>
      <c r="Y6" s="195"/>
      <c r="Z6" s="196"/>
    </row>
    <row r="7" spans="1:41" s="5" customFormat="1" ht="25.15" customHeight="1" x14ac:dyDescent="0.25">
      <c r="A7" s="48">
        <v>24</v>
      </c>
      <c r="B7" s="248" t="s">
        <v>35</v>
      </c>
      <c r="C7" s="248"/>
      <c r="D7" s="248"/>
      <c r="E7" s="248"/>
      <c r="F7" s="248"/>
      <c r="G7" s="248"/>
      <c r="H7" s="248"/>
      <c r="I7" s="248"/>
      <c r="J7" s="248"/>
      <c r="K7" s="248"/>
      <c r="L7" s="248"/>
      <c r="M7" s="278">
        <f>SUM(M3:S6)</f>
        <v>69713</v>
      </c>
      <c r="N7" s="278"/>
      <c r="O7" s="278"/>
      <c r="P7" s="278"/>
      <c r="Q7" s="278"/>
      <c r="R7" s="278"/>
      <c r="S7" s="278"/>
      <c r="T7" s="282"/>
      <c r="U7" s="283"/>
      <c r="V7" s="283"/>
      <c r="W7" s="283"/>
      <c r="X7" s="283"/>
      <c r="Y7" s="283"/>
      <c r="Z7" s="284"/>
      <c r="AA7" s="44"/>
      <c r="AB7" s="44"/>
      <c r="AC7" s="44"/>
      <c r="AD7" s="44"/>
      <c r="AE7" s="44"/>
      <c r="AF7" s="44"/>
      <c r="AG7" s="44"/>
      <c r="AH7" s="44"/>
      <c r="AI7" s="44"/>
      <c r="AJ7" s="44"/>
      <c r="AK7" s="44"/>
      <c r="AL7" s="44"/>
      <c r="AM7" s="44"/>
      <c r="AN7" s="44"/>
      <c r="AO7" s="44"/>
    </row>
    <row r="8" spans="1:41" s="5" customFormat="1" ht="25.15" customHeight="1" x14ac:dyDescent="0.25">
      <c r="A8" s="48">
        <v>25</v>
      </c>
      <c r="B8" s="248" t="s">
        <v>36</v>
      </c>
      <c r="C8" s="248"/>
      <c r="D8" s="248"/>
      <c r="E8" s="248"/>
      <c r="F8" s="248"/>
      <c r="G8" s="248"/>
      <c r="H8" s="248"/>
      <c r="I8" s="248"/>
      <c r="J8" s="248"/>
      <c r="K8" s="248"/>
      <c r="L8" s="248"/>
      <c r="M8" s="286"/>
      <c r="N8" s="286"/>
      <c r="O8" s="286"/>
      <c r="P8" s="286"/>
      <c r="Q8" s="286"/>
      <c r="R8" s="286"/>
      <c r="S8" s="286"/>
      <c r="T8" s="278">
        <f>'Tax Comutation Sheet (P-2)'!J27-'Tax Comutation Sheet (P-3)'!M7</f>
        <v>0</v>
      </c>
      <c r="U8" s="278"/>
      <c r="V8" s="278"/>
      <c r="W8" s="278"/>
      <c r="X8" s="278"/>
      <c r="Y8" s="278"/>
      <c r="Z8" s="278"/>
      <c r="AA8" s="44"/>
      <c r="AB8" s="44"/>
      <c r="AC8" s="44"/>
      <c r="AD8" s="44"/>
      <c r="AE8" s="44"/>
      <c r="AF8" s="44"/>
      <c r="AG8" s="44"/>
      <c r="AH8" s="44"/>
      <c r="AI8" s="44"/>
      <c r="AJ8" s="44"/>
      <c r="AK8" s="44"/>
      <c r="AL8" s="44"/>
      <c r="AM8" s="44"/>
      <c r="AN8" s="44"/>
      <c r="AO8" s="44"/>
    </row>
    <row r="9" spans="1:41" x14ac:dyDescent="0.25">
      <c r="A9" s="1"/>
      <c r="B9" s="2"/>
      <c r="C9" s="2"/>
      <c r="D9" s="3"/>
      <c r="E9" s="3"/>
      <c r="F9" s="3"/>
      <c r="G9" s="3"/>
      <c r="H9" s="3"/>
      <c r="I9" s="3"/>
      <c r="J9" s="3"/>
      <c r="K9" s="3"/>
      <c r="L9" s="3"/>
    </row>
    <row r="10" spans="1:41" ht="25.15" customHeight="1" x14ac:dyDescent="0.25">
      <c r="A10" s="48">
        <v>26</v>
      </c>
      <c r="B10" s="287" t="s">
        <v>37</v>
      </c>
      <c r="C10" s="288"/>
      <c r="D10" s="288"/>
      <c r="E10" s="288"/>
      <c r="F10" s="288"/>
      <c r="G10" s="288"/>
      <c r="H10" s="288"/>
      <c r="I10" s="288"/>
      <c r="J10" s="288"/>
      <c r="K10" s="288"/>
      <c r="L10" s="288"/>
      <c r="M10" s="288"/>
      <c r="N10" s="288"/>
      <c r="O10" s="288"/>
      <c r="P10" s="288"/>
      <c r="Q10" s="288"/>
      <c r="R10" s="288"/>
      <c r="S10" s="289"/>
      <c r="T10" s="278">
        <f>'Schedule-1 (Salary)'!T23</f>
        <v>1204005</v>
      </c>
      <c r="U10" s="278"/>
      <c r="V10" s="278"/>
      <c r="W10" s="278"/>
      <c r="X10" s="278"/>
      <c r="Y10" s="278"/>
      <c r="Z10" s="278"/>
    </row>
    <row r="11" spans="1:41" ht="25.15" customHeight="1" x14ac:dyDescent="0.25">
      <c r="A11" s="8"/>
      <c r="B11" s="3"/>
      <c r="C11" s="3"/>
      <c r="D11" s="3"/>
      <c r="E11" s="3"/>
      <c r="F11" s="3"/>
      <c r="G11" s="3"/>
      <c r="H11" s="3"/>
      <c r="I11" s="3"/>
      <c r="J11" s="3"/>
      <c r="K11" s="3"/>
      <c r="L11" s="3"/>
      <c r="M11" s="10"/>
      <c r="N11" s="10"/>
      <c r="O11" s="10"/>
      <c r="P11" s="10"/>
      <c r="Q11" s="10"/>
      <c r="R11" s="10"/>
      <c r="S11" s="10"/>
      <c r="T11" s="10"/>
      <c r="U11" s="10"/>
      <c r="V11" s="10"/>
      <c r="W11" s="10"/>
      <c r="X11" s="10"/>
      <c r="Y11" s="10"/>
      <c r="Z11" s="10"/>
    </row>
    <row r="12" spans="1:41" ht="25.15" customHeight="1" x14ac:dyDescent="0.25">
      <c r="A12" s="290" t="s">
        <v>39</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2"/>
    </row>
    <row r="13" spans="1:41" ht="25.15" customHeight="1" x14ac:dyDescent="0.25">
      <c r="A13" s="293" t="s">
        <v>426</v>
      </c>
      <c r="B13" s="294"/>
      <c r="C13" s="294"/>
      <c r="D13" s="294"/>
      <c r="E13" s="294"/>
      <c r="F13" s="294"/>
      <c r="G13" s="294"/>
      <c r="H13" s="294"/>
      <c r="I13" s="294"/>
      <c r="J13" s="294"/>
      <c r="K13" s="294"/>
      <c r="L13" s="294"/>
      <c r="M13" s="294"/>
      <c r="N13" s="294"/>
      <c r="O13" s="294" t="s">
        <v>406</v>
      </c>
      <c r="P13" s="294"/>
      <c r="Q13" s="294"/>
      <c r="R13" s="294"/>
      <c r="S13" s="294"/>
      <c r="T13" s="294"/>
      <c r="U13" s="294"/>
      <c r="V13" s="294"/>
      <c r="W13" s="294"/>
      <c r="X13" s="294"/>
      <c r="Y13" s="294"/>
      <c r="Z13" s="299"/>
    </row>
    <row r="14" spans="1:41" ht="25.15" customHeight="1" x14ac:dyDescent="0.25">
      <c r="A14" s="295"/>
      <c r="B14" s="29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300"/>
    </row>
    <row r="15" spans="1:41" ht="25.15" customHeight="1" x14ac:dyDescent="0.25">
      <c r="A15" s="29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300"/>
    </row>
    <row r="16" spans="1:41" ht="25.15" customHeight="1" x14ac:dyDescent="0.25">
      <c r="A16" s="295"/>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300"/>
    </row>
    <row r="17" spans="1:42" ht="25.15" customHeight="1" x14ac:dyDescent="0.25">
      <c r="A17" s="295"/>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300"/>
    </row>
    <row r="18" spans="1:42" ht="25.15" customHeight="1" x14ac:dyDescent="0.25">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300"/>
    </row>
    <row r="19" spans="1:42" ht="25.15" customHeight="1" x14ac:dyDescent="0.25">
      <c r="A19" s="295"/>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300"/>
    </row>
    <row r="20" spans="1:42" ht="25.15" customHeight="1" x14ac:dyDescent="0.25">
      <c r="A20" s="295"/>
      <c r="B20" s="29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300"/>
    </row>
    <row r="21" spans="1:42" ht="25.15" customHeight="1" x14ac:dyDescent="0.25">
      <c r="A21" s="29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300"/>
    </row>
    <row r="22" spans="1:42" ht="25.15" customHeight="1" x14ac:dyDescent="0.25">
      <c r="A22" s="29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301"/>
    </row>
    <row r="23" spans="1:42" ht="25.15" customHeight="1" x14ac:dyDescent="0.25">
      <c r="A23" s="220" t="s">
        <v>38</v>
      </c>
      <c r="B23" s="220"/>
      <c r="C23" s="220"/>
      <c r="D23" s="220"/>
      <c r="E23" s="220"/>
      <c r="F23" s="220"/>
      <c r="G23" s="220"/>
      <c r="H23" s="220"/>
      <c r="I23" s="220"/>
      <c r="J23" s="220"/>
      <c r="K23" s="220"/>
      <c r="L23" s="220"/>
      <c r="M23" s="220"/>
      <c r="N23" s="220"/>
      <c r="O23" s="220"/>
      <c r="P23" s="220"/>
      <c r="Q23" s="220"/>
      <c r="R23" s="220"/>
      <c r="S23" s="220"/>
      <c r="T23" s="220"/>
      <c r="U23" s="220"/>
      <c r="V23" s="220"/>
      <c r="W23" s="220"/>
      <c r="X23" s="220"/>
      <c r="Y23" s="220"/>
      <c r="Z23" s="220"/>
    </row>
    <row r="24" spans="1:42" ht="25.15" customHeight="1" x14ac:dyDescent="0.25">
      <c r="A24" s="1"/>
      <c r="B24" s="14" t="s">
        <v>22</v>
      </c>
      <c r="C24" s="303" t="str">
        <f>'IT 11GA (2023)'!F7</f>
        <v>মো. আব্দুল মান্নান</v>
      </c>
      <c r="D24" s="303"/>
      <c r="E24" s="303"/>
      <c r="F24" s="303"/>
      <c r="G24" s="303"/>
      <c r="H24" s="303"/>
      <c r="I24" s="303"/>
      <c r="J24" s="303"/>
      <c r="K24" s="303"/>
      <c r="L24" s="303"/>
      <c r="M24" s="303"/>
      <c r="N24" s="303"/>
      <c r="O24" s="4" t="s">
        <v>23</v>
      </c>
      <c r="P24" s="276" t="s">
        <v>96</v>
      </c>
      <c r="Q24" s="276"/>
      <c r="R24" s="276"/>
      <c r="S24" s="276"/>
      <c r="T24" s="276"/>
      <c r="U24" s="276"/>
      <c r="V24" s="276"/>
      <c r="W24" s="276"/>
      <c r="X24" s="276"/>
      <c r="Y24" s="276"/>
      <c r="Z24" s="276"/>
    </row>
    <row r="25" spans="1:42" ht="27" customHeight="1" x14ac:dyDescent="0.25">
      <c r="A25" s="2"/>
      <c r="B25" s="2" t="s">
        <v>2</v>
      </c>
      <c r="C25" s="55">
        <f>'IT 11GA (2023)'!G9</f>
        <v>1</v>
      </c>
      <c r="D25" s="55">
        <f>'IT 11GA (2023)'!H9</f>
        <v>2</v>
      </c>
      <c r="E25" s="55">
        <f>'IT 11GA (2023)'!I9</f>
        <v>3</v>
      </c>
      <c r="F25" s="55">
        <f>'IT 11GA (2023)'!J9</f>
        <v>4</v>
      </c>
      <c r="G25" s="55">
        <f>'IT 11GA (2023)'!K9</f>
        <v>5</v>
      </c>
      <c r="H25" s="55">
        <f>'IT 11GA (2023)'!L9</f>
        <v>6</v>
      </c>
      <c r="I25" s="55">
        <f>'IT 11GA (2023)'!M9</f>
        <v>7</v>
      </c>
      <c r="J25" s="55">
        <f>'IT 11GA (2023)'!N9</f>
        <v>8</v>
      </c>
      <c r="K25" s="55">
        <f>'IT 11GA (2023)'!O9</f>
        <v>9</v>
      </c>
      <c r="L25" s="55">
        <f>'IT 11GA (2023)'!P9</f>
        <v>1</v>
      </c>
      <c r="M25" s="55">
        <f>'IT 11GA (2023)'!Q9</f>
        <v>2</v>
      </c>
      <c r="N25" s="55">
        <f>'IT 11GA (2023)'!R9</f>
        <v>3</v>
      </c>
      <c r="O25" s="220" t="s">
        <v>24</v>
      </c>
      <c r="P25" s="220"/>
      <c r="Q25" s="220"/>
      <c r="R25" s="220"/>
      <c r="S25" s="220"/>
      <c r="T25" s="220"/>
      <c r="U25" s="220"/>
      <c r="V25" s="220"/>
      <c r="W25" s="220"/>
      <c r="X25" s="220"/>
      <c r="Y25" s="220"/>
      <c r="Z25" s="220"/>
    </row>
    <row r="26" spans="1:42" ht="15.6" customHeight="1" x14ac:dyDescent="0.25">
      <c r="A26" s="8"/>
      <c r="B26" s="267" t="s">
        <v>25</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row>
    <row r="27" spans="1:42" ht="15.75" customHeight="1" x14ac:dyDescent="0.25">
      <c r="A27" s="1"/>
      <c r="B27" s="2"/>
      <c r="C27" s="1"/>
      <c r="D27" s="1"/>
      <c r="E27" s="1"/>
      <c r="F27" s="1"/>
      <c r="G27" s="1"/>
      <c r="H27" s="1"/>
      <c r="I27" s="1"/>
      <c r="J27" s="1"/>
      <c r="K27" s="1"/>
      <c r="L27" s="1"/>
      <c r="M27" s="1"/>
      <c r="N27" s="2"/>
      <c r="O27" s="2"/>
      <c r="P27" s="2"/>
      <c r="Q27" s="2"/>
      <c r="R27" s="7"/>
    </row>
    <row r="28" spans="1:42" ht="15.75" customHeight="1" x14ac:dyDescent="0.25">
      <c r="B28" s="4" t="s">
        <v>28</v>
      </c>
      <c r="C28" s="302" t="s">
        <v>30</v>
      </c>
      <c r="D28" s="302"/>
      <c r="E28" s="302"/>
      <c r="F28" s="302"/>
      <c r="G28" s="302"/>
      <c r="H28" s="302"/>
      <c r="I28" s="302"/>
      <c r="J28" s="302"/>
      <c r="K28" s="302"/>
      <c r="L28" s="302"/>
      <c r="M28" s="302"/>
      <c r="N28" s="302"/>
      <c r="P28" s="264"/>
      <c r="Q28" s="264"/>
      <c r="R28" s="264"/>
      <c r="S28" s="264"/>
      <c r="T28" s="264"/>
      <c r="U28" s="264"/>
      <c r="V28" s="264"/>
      <c r="W28" s="264"/>
      <c r="X28" s="264"/>
      <c r="Y28" s="264"/>
      <c r="Z28" s="264"/>
    </row>
    <row r="29" spans="1:42" ht="15.75" customHeight="1" x14ac:dyDescent="0.25">
      <c r="B29" s="4" t="s">
        <v>29</v>
      </c>
      <c r="C29" s="49">
        <v>1</v>
      </c>
      <c r="D29" s="49">
        <v>7</v>
      </c>
      <c r="E29" s="49" t="s">
        <v>75</v>
      </c>
      <c r="F29" s="49">
        <v>0</v>
      </c>
      <c r="G29" s="49">
        <v>9</v>
      </c>
      <c r="H29" s="49" t="s">
        <v>75</v>
      </c>
      <c r="I29" s="49">
        <v>2</v>
      </c>
      <c r="J29" s="49">
        <v>0</v>
      </c>
      <c r="K29" s="141">
        <v>2</v>
      </c>
      <c r="L29" s="141">
        <v>3</v>
      </c>
      <c r="M29" s="5"/>
      <c r="N29" s="5"/>
      <c r="O29" s="5"/>
      <c r="P29" s="276" t="s">
        <v>26</v>
      </c>
      <c r="Q29" s="276"/>
      <c r="R29" s="276"/>
      <c r="S29" s="276"/>
      <c r="T29" s="276"/>
      <c r="U29" s="276"/>
      <c r="V29" s="276"/>
      <c r="W29" s="276"/>
      <c r="X29" s="276"/>
      <c r="Y29" s="276"/>
      <c r="Z29" s="276"/>
      <c r="AP29" s="12"/>
    </row>
    <row r="30" spans="1:42" ht="15.75" customHeight="1" x14ac:dyDescent="0.25">
      <c r="P30" s="264" t="str">
        <f>'IT 11GA (2023)'!F7</f>
        <v>মো. আব্দুল মান্নান</v>
      </c>
      <c r="Q30" s="264"/>
      <c r="R30" s="264"/>
      <c r="S30" s="264"/>
      <c r="T30" s="264"/>
      <c r="U30" s="264"/>
      <c r="V30" s="264"/>
      <c r="W30" s="264"/>
      <c r="X30" s="264"/>
      <c r="Y30" s="264"/>
      <c r="Z30" s="264"/>
    </row>
    <row r="31" spans="1:42" ht="15.75" customHeight="1" x14ac:dyDescent="0.25">
      <c r="K31" s="5"/>
      <c r="P31" s="264" t="s">
        <v>27</v>
      </c>
      <c r="Q31" s="264"/>
      <c r="R31" s="264"/>
      <c r="S31" s="264"/>
      <c r="T31" s="264"/>
      <c r="U31" s="264"/>
      <c r="V31" s="264"/>
      <c r="W31" s="264"/>
      <c r="X31" s="264"/>
      <c r="Y31" s="264"/>
      <c r="Z31" s="264"/>
    </row>
    <row r="32" spans="1:42" ht="15.75" customHeight="1" x14ac:dyDescent="0.25">
      <c r="A32" s="264" t="s">
        <v>59</v>
      </c>
      <c r="B32" s="264"/>
      <c r="C32" s="264"/>
      <c r="D32" s="264"/>
      <c r="E32" s="264"/>
      <c r="F32" s="264"/>
      <c r="G32" s="264"/>
      <c r="H32" s="264"/>
      <c r="I32" s="264"/>
      <c r="J32" s="264"/>
      <c r="K32" s="264"/>
      <c r="L32" s="264"/>
      <c r="M32" s="264"/>
      <c r="N32" s="264"/>
      <c r="O32" s="264"/>
      <c r="P32" s="264"/>
      <c r="Q32" s="264"/>
      <c r="R32" s="264"/>
      <c r="S32" s="264"/>
      <c r="T32" s="264"/>
      <c r="U32" s="264"/>
      <c r="V32" s="264"/>
      <c r="W32" s="264"/>
      <c r="X32" s="264"/>
      <c r="Y32" s="264"/>
      <c r="Z32" s="264"/>
    </row>
    <row r="33" spans="2:13" x14ac:dyDescent="0.25">
      <c r="B33" s="10"/>
      <c r="C33" s="10"/>
      <c r="D33" s="13"/>
      <c r="E33" s="13"/>
      <c r="F33" s="10"/>
      <c r="G33" s="10"/>
      <c r="H33" s="10"/>
      <c r="I33" s="10"/>
      <c r="J33" s="10"/>
      <c r="K33" s="10"/>
      <c r="L33" s="10"/>
      <c r="M33" s="10"/>
    </row>
    <row r="34" spans="2:13" x14ac:dyDescent="0.25">
      <c r="B34" s="10"/>
      <c r="C34" s="10"/>
      <c r="D34" s="13"/>
      <c r="E34" s="13"/>
      <c r="F34" s="10"/>
      <c r="G34" s="10"/>
      <c r="H34" s="10"/>
      <c r="I34" s="10"/>
      <c r="J34" s="10"/>
      <c r="K34" s="10"/>
      <c r="L34" s="10"/>
      <c r="M34" s="10"/>
    </row>
  </sheetData>
  <mergeCells count="32">
    <mergeCell ref="M8:S8"/>
    <mergeCell ref="T8:Z8"/>
    <mergeCell ref="T10:Z10"/>
    <mergeCell ref="B10:S10"/>
    <mergeCell ref="A32:Z32"/>
    <mergeCell ref="A23:Z23"/>
    <mergeCell ref="A12:Z12"/>
    <mergeCell ref="A13:N22"/>
    <mergeCell ref="O13:Z22"/>
    <mergeCell ref="P30:Z30"/>
    <mergeCell ref="P31:Z31"/>
    <mergeCell ref="C28:N28"/>
    <mergeCell ref="C24:N24"/>
    <mergeCell ref="P24:Z24"/>
    <mergeCell ref="O25:Z25"/>
    <mergeCell ref="B26:Z26"/>
    <mergeCell ref="P29:Z29"/>
    <mergeCell ref="P28:Z28"/>
    <mergeCell ref="T2:Z2"/>
    <mergeCell ref="B2:G2"/>
    <mergeCell ref="B3:L3"/>
    <mergeCell ref="M3:S3"/>
    <mergeCell ref="B6:L6"/>
    <mergeCell ref="M6:S6"/>
    <mergeCell ref="B7:L7"/>
    <mergeCell ref="M7:S7"/>
    <mergeCell ref="T3:Z7"/>
    <mergeCell ref="B4:L4"/>
    <mergeCell ref="M4:S4"/>
    <mergeCell ref="B5:L5"/>
    <mergeCell ref="M5:S5"/>
    <mergeCell ref="B8:L8"/>
  </mergeCells>
  <pageMargins left="1" right="1" top="1" bottom="1" header="0.5" footer="0.5"/>
  <pageSetup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view="pageBreakPreview" zoomScale="130" zoomScaleNormal="100" zoomScaleSheetLayoutView="130" workbookViewId="0">
      <selection activeCell="O13" sqref="O13:S13"/>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38" width="3.28515625" style="9" customWidth="1"/>
    <col min="39" max="39" width="10.7109375" style="9" bestFit="1" customWidth="1"/>
    <col min="40"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9" customFormat="1" ht="48.6" customHeight="1" x14ac:dyDescent="0.25">
      <c r="A1" s="220" t="s">
        <v>104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P1" s="4"/>
    </row>
    <row r="2" spans="1:42" s="9" customFormat="1" x14ac:dyDescent="0.25">
      <c r="A2" s="303" t="s">
        <v>105</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P2" s="4"/>
    </row>
    <row r="3" spans="1:42" s="9" customFormat="1" ht="7.9" customHeight="1" x14ac:dyDescent="0.25">
      <c r="A3" s="36"/>
      <c r="B3" s="1"/>
      <c r="C3" s="1"/>
      <c r="D3" s="1"/>
      <c r="E3" s="1"/>
      <c r="F3" s="1"/>
      <c r="G3" s="1"/>
      <c r="H3" s="1"/>
      <c r="I3" s="1"/>
      <c r="J3" s="1"/>
      <c r="K3" s="1"/>
      <c r="L3" s="1"/>
      <c r="M3" s="1"/>
      <c r="N3" s="1"/>
      <c r="O3" s="1"/>
      <c r="P3" s="1"/>
      <c r="Q3" s="1"/>
      <c r="R3" s="1"/>
      <c r="S3" s="1"/>
      <c r="T3" s="1"/>
      <c r="U3" s="1"/>
      <c r="V3" s="1"/>
      <c r="W3" s="1"/>
      <c r="X3" s="1"/>
      <c r="Y3" s="1"/>
      <c r="Z3" s="1"/>
      <c r="AA3" s="1"/>
      <c r="AB3" s="1"/>
      <c r="AC3" s="1"/>
      <c r="AP3" s="4"/>
    </row>
    <row r="4" spans="1:42" ht="25.15" customHeight="1" x14ac:dyDescent="0.25">
      <c r="B4" s="312" t="s">
        <v>66</v>
      </c>
      <c r="C4" s="312"/>
      <c r="D4" s="312"/>
      <c r="E4" s="312"/>
      <c r="F4" s="313" t="str">
        <f>'IT 11GA (2023)'!F7</f>
        <v>মো. আব্দুল মান্নান</v>
      </c>
      <c r="G4" s="313"/>
      <c r="H4" s="313"/>
      <c r="I4" s="313"/>
      <c r="J4" s="313"/>
      <c r="K4" s="313"/>
      <c r="L4" s="313"/>
      <c r="M4" s="264" t="s">
        <v>98</v>
      </c>
      <c r="N4" s="264"/>
      <c r="O4" s="264"/>
      <c r="P4" s="182">
        <f>'IT 11GA (2023)'!G9</f>
        <v>1</v>
      </c>
      <c r="Q4" s="182">
        <f>'IT 11GA (2023)'!H9</f>
        <v>2</v>
      </c>
      <c r="R4" s="182">
        <f>'IT 11GA (2023)'!I9</f>
        <v>3</v>
      </c>
      <c r="S4" s="182">
        <f>'IT 11GA (2023)'!J9</f>
        <v>4</v>
      </c>
      <c r="T4" s="182">
        <f>'IT 11GA (2023)'!K9</f>
        <v>5</v>
      </c>
      <c r="U4" s="182">
        <f>'IT 11GA (2023)'!L9</f>
        <v>6</v>
      </c>
      <c r="V4" s="182">
        <f>'IT 11GA (2023)'!M9</f>
        <v>7</v>
      </c>
      <c r="W4" s="182">
        <f>'IT 11GA (2023)'!N9</f>
        <v>8</v>
      </c>
      <c r="X4" s="182">
        <f>'IT 11GA (2023)'!O9</f>
        <v>9</v>
      </c>
      <c r="Y4" s="182">
        <f>'IT 11GA (2023)'!P9</f>
        <v>1</v>
      </c>
      <c r="Z4" s="182">
        <f>'IT 11GA (2023)'!Q9</f>
        <v>2</v>
      </c>
      <c r="AA4" s="182">
        <f>'IT 11GA (2023)'!R9</f>
        <v>3</v>
      </c>
      <c r="AB4" s="40"/>
      <c r="AC4" s="40"/>
    </row>
    <row r="5" spans="1:42" ht="16.899999999999999" customHeight="1" x14ac:dyDescent="0.25"/>
    <row r="6" spans="1:42" s="5" customFormat="1" ht="33" customHeight="1" x14ac:dyDescent="0.3">
      <c r="A6" s="286" t="s">
        <v>225</v>
      </c>
      <c r="B6" s="286"/>
      <c r="C6" s="286"/>
      <c r="D6" s="286"/>
      <c r="E6" s="286"/>
      <c r="F6" s="286"/>
      <c r="G6" s="286"/>
      <c r="H6" s="286"/>
      <c r="I6" s="286"/>
      <c r="J6" s="286"/>
      <c r="K6" s="286"/>
      <c r="L6" s="286"/>
      <c r="M6" s="286"/>
      <c r="N6" s="286"/>
      <c r="O6" s="286" t="s">
        <v>109</v>
      </c>
      <c r="P6" s="286"/>
      <c r="Q6" s="286"/>
      <c r="R6" s="286"/>
      <c r="S6" s="286"/>
      <c r="T6" s="314" t="s">
        <v>108</v>
      </c>
      <c r="U6" s="314"/>
      <c r="V6" s="314"/>
      <c r="W6" s="314"/>
      <c r="X6" s="314"/>
      <c r="Y6" s="315" t="s">
        <v>107</v>
      </c>
      <c r="Z6" s="315"/>
      <c r="AA6" s="315"/>
      <c r="AB6" s="315"/>
      <c r="AC6" s="315"/>
      <c r="AD6" s="44"/>
      <c r="AE6" s="44"/>
      <c r="AF6" s="44"/>
      <c r="AG6" s="44"/>
      <c r="AH6" s="44"/>
      <c r="AI6" s="44"/>
      <c r="AJ6" s="44"/>
      <c r="AK6" s="44"/>
      <c r="AL6" s="44"/>
      <c r="AM6" s="44"/>
      <c r="AN6" s="44"/>
      <c r="AO6" s="44"/>
    </row>
    <row r="7" spans="1:42" ht="16.899999999999999" customHeight="1" x14ac:dyDescent="0.3">
      <c r="A7" s="221" t="s">
        <v>106</v>
      </c>
      <c r="B7" s="221"/>
      <c r="C7" s="221"/>
      <c r="D7" s="221"/>
      <c r="E7" s="221"/>
      <c r="F7" s="221"/>
      <c r="G7" s="221"/>
      <c r="H7" s="221"/>
      <c r="I7" s="221"/>
      <c r="J7" s="221"/>
      <c r="K7" s="221"/>
      <c r="L7" s="221"/>
      <c r="M7" s="221"/>
      <c r="N7" s="221"/>
      <c r="O7" s="277">
        <f>'Salary Statement '!C21</f>
        <v>734400</v>
      </c>
      <c r="P7" s="277"/>
      <c r="Q7" s="277"/>
      <c r="R7" s="277"/>
      <c r="S7" s="277"/>
      <c r="T7" s="277"/>
      <c r="U7" s="277"/>
      <c r="V7" s="277"/>
      <c r="W7" s="277"/>
      <c r="X7" s="277"/>
      <c r="Y7" s="308">
        <f>O7</f>
        <v>734400</v>
      </c>
      <c r="Z7" s="308"/>
      <c r="AA7" s="308"/>
      <c r="AB7" s="308"/>
      <c r="AC7" s="308"/>
    </row>
    <row r="8" spans="1:42" s="10" customFormat="1" ht="16.899999999999999" customHeight="1" x14ac:dyDescent="0.3">
      <c r="A8" s="221" t="s">
        <v>110</v>
      </c>
      <c r="B8" s="221"/>
      <c r="C8" s="221"/>
      <c r="D8" s="221"/>
      <c r="E8" s="221"/>
      <c r="F8" s="221"/>
      <c r="G8" s="221"/>
      <c r="H8" s="221"/>
      <c r="I8" s="221"/>
      <c r="J8" s="221"/>
      <c r="K8" s="221"/>
      <c r="L8" s="221"/>
      <c r="M8" s="221"/>
      <c r="N8" s="221"/>
      <c r="O8" s="277"/>
      <c r="P8" s="277"/>
      <c r="Q8" s="277"/>
      <c r="R8" s="277"/>
      <c r="S8" s="277"/>
      <c r="T8" s="277"/>
      <c r="U8" s="277"/>
      <c r="V8" s="277"/>
      <c r="W8" s="277"/>
      <c r="X8" s="277"/>
      <c r="Y8" s="308"/>
      <c r="Z8" s="308"/>
      <c r="AA8" s="308"/>
      <c r="AB8" s="308"/>
      <c r="AC8" s="308"/>
      <c r="AD8" s="9"/>
      <c r="AE8" s="9"/>
      <c r="AF8" s="9"/>
      <c r="AG8" s="9"/>
      <c r="AH8" s="9"/>
      <c r="AI8" s="9"/>
      <c r="AJ8" s="9"/>
      <c r="AK8" s="9"/>
      <c r="AL8" s="9"/>
      <c r="AM8" s="9"/>
      <c r="AN8" s="9"/>
      <c r="AO8" s="9"/>
      <c r="AP8" s="4"/>
    </row>
    <row r="9" spans="1:42" ht="16.899999999999999" customHeight="1" x14ac:dyDescent="0.3">
      <c r="A9" s="221" t="s">
        <v>111</v>
      </c>
      <c r="B9" s="221"/>
      <c r="C9" s="221"/>
      <c r="D9" s="221"/>
      <c r="E9" s="221"/>
      <c r="F9" s="221"/>
      <c r="G9" s="221"/>
      <c r="H9" s="221"/>
      <c r="I9" s="221"/>
      <c r="J9" s="221"/>
      <c r="K9" s="221"/>
      <c r="L9" s="221"/>
      <c r="M9" s="221"/>
      <c r="N9" s="221"/>
      <c r="O9" s="277"/>
      <c r="P9" s="277"/>
      <c r="Q9" s="277"/>
      <c r="R9" s="277"/>
      <c r="S9" s="277"/>
      <c r="T9" s="277"/>
      <c r="U9" s="277"/>
      <c r="V9" s="277"/>
      <c r="W9" s="277"/>
      <c r="X9" s="277"/>
      <c r="Y9" s="308"/>
      <c r="Z9" s="308"/>
      <c r="AA9" s="308"/>
      <c r="AB9" s="308"/>
      <c r="AC9" s="308"/>
    </row>
    <row r="10" spans="1:42" ht="16.899999999999999" customHeight="1" x14ac:dyDescent="0.3">
      <c r="A10" s="221" t="s">
        <v>112</v>
      </c>
      <c r="B10" s="221"/>
      <c r="C10" s="221"/>
      <c r="D10" s="221"/>
      <c r="E10" s="221"/>
      <c r="F10" s="221"/>
      <c r="G10" s="221"/>
      <c r="H10" s="221"/>
      <c r="I10" s="221"/>
      <c r="J10" s="221"/>
      <c r="K10" s="221"/>
      <c r="L10" s="221"/>
      <c r="M10" s="221"/>
      <c r="N10" s="221"/>
      <c r="O10" s="277">
        <f>'Salary Statement '!D21</f>
        <v>367200</v>
      </c>
      <c r="P10" s="277"/>
      <c r="Q10" s="277"/>
      <c r="R10" s="277"/>
      <c r="S10" s="277"/>
      <c r="T10" s="277">
        <f>O10</f>
        <v>367200</v>
      </c>
      <c r="U10" s="277"/>
      <c r="V10" s="277"/>
      <c r="W10" s="277"/>
      <c r="X10" s="277"/>
      <c r="Y10" s="308"/>
      <c r="Z10" s="308"/>
      <c r="AA10" s="308"/>
      <c r="AB10" s="308"/>
      <c r="AC10" s="308"/>
    </row>
    <row r="11" spans="1:42" ht="16.899999999999999" customHeight="1" x14ac:dyDescent="0.3">
      <c r="A11" s="221" t="s">
        <v>113</v>
      </c>
      <c r="B11" s="221"/>
      <c r="C11" s="221"/>
      <c r="D11" s="221"/>
      <c r="E11" s="221"/>
      <c r="F11" s="221"/>
      <c r="G11" s="221"/>
      <c r="H11" s="221"/>
      <c r="I11" s="221"/>
      <c r="J11" s="221"/>
      <c r="K11" s="221"/>
      <c r="L11" s="221"/>
      <c r="M11" s="221"/>
      <c r="N11" s="221"/>
      <c r="O11" s="277">
        <f>'Salary Statement '!E21</f>
        <v>18000</v>
      </c>
      <c r="P11" s="277"/>
      <c r="Q11" s="277"/>
      <c r="R11" s="277"/>
      <c r="S11" s="277"/>
      <c r="T11" s="277">
        <f>O11</f>
        <v>18000</v>
      </c>
      <c r="U11" s="277"/>
      <c r="V11" s="277"/>
      <c r="W11" s="277"/>
      <c r="X11" s="277"/>
      <c r="Y11" s="308"/>
      <c r="Z11" s="308"/>
      <c r="AA11" s="308"/>
      <c r="AB11" s="308"/>
      <c r="AC11" s="308"/>
    </row>
    <row r="12" spans="1:42" ht="16.899999999999999" customHeight="1" x14ac:dyDescent="0.3">
      <c r="A12" s="221" t="s">
        <v>114</v>
      </c>
      <c r="B12" s="221"/>
      <c r="C12" s="221"/>
      <c r="D12" s="221"/>
      <c r="E12" s="221"/>
      <c r="F12" s="221"/>
      <c r="G12" s="221"/>
      <c r="H12" s="221"/>
      <c r="I12" s="221"/>
      <c r="J12" s="221"/>
      <c r="K12" s="221"/>
      <c r="L12" s="221"/>
      <c r="M12" s="221"/>
      <c r="N12" s="221"/>
      <c r="O12" s="277">
        <f>'Salary Statement '!J21</f>
        <v>21000</v>
      </c>
      <c r="P12" s="277"/>
      <c r="Q12" s="277"/>
      <c r="R12" s="277"/>
      <c r="S12" s="277"/>
      <c r="T12" s="277">
        <f>O12</f>
        <v>21000</v>
      </c>
      <c r="U12" s="277"/>
      <c r="V12" s="277"/>
      <c r="W12" s="277"/>
      <c r="X12" s="277"/>
      <c r="Y12" s="308"/>
      <c r="Z12" s="308"/>
      <c r="AA12" s="308"/>
      <c r="AB12" s="308"/>
      <c r="AC12" s="308"/>
    </row>
    <row r="13" spans="1:42" ht="16.899999999999999" customHeight="1" x14ac:dyDescent="0.3">
      <c r="A13" s="221" t="s">
        <v>115</v>
      </c>
      <c r="B13" s="221"/>
      <c r="C13" s="221"/>
      <c r="D13" s="221"/>
      <c r="E13" s="221"/>
      <c r="F13" s="221"/>
      <c r="G13" s="221"/>
      <c r="H13" s="221"/>
      <c r="I13" s="221"/>
      <c r="J13" s="221"/>
      <c r="K13" s="221"/>
      <c r="L13" s="221"/>
      <c r="M13" s="221"/>
      <c r="N13" s="221"/>
      <c r="O13" s="277">
        <f>'Salary Statement '!H21</f>
        <v>122400</v>
      </c>
      <c r="P13" s="277"/>
      <c r="Q13" s="277"/>
      <c r="R13" s="277"/>
      <c r="S13" s="277"/>
      <c r="T13" s="277"/>
      <c r="U13" s="277"/>
      <c r="V13" s="277"/>
      <c r="W13" s="277"/>
      <c r="X13" s="277"/>
      <c r="Y13" s="308">
        <f>O13</f>
        <v>122400</v>
      </c>
      <c r="Z13" s="308"/>
      <c r="AA13" s="308"/>
      <c r="AB13" s="308"/>
      <c r="AC13" s="308"/>
    </row>
    <row r="14" spans="1:42" ht="16.899999999999999" customHeight="1" x14ac:dyDescent="0.3">
      <c r="A14" s="221" t="s">
        <v>116</v>
      </c>
      <c r="B14" s="221"/>
      <c r="C14" s="221"/>
      <c r="D14" s="221"/>
      <c r="E14" s="221"/>
      <c r="F14" s="221"/>
      <c r="G14" s="221"/>
      <c r="H14" s="221"/>
      <c r="I14" s="221"/>
      <c r="J14" s="221"/>
      <c r="K14" s="221"/>
      <c r="L14" s="221"/>
      <c r="M14" s="221"/>
      <c r="N14" s="221"/>
      <c r="O14" s="277"/>
      <c r="P14" s="277"/>
      <c r="Q14" s="277"/>
      <c r="R14" s="277"/>
      <c r="S14" s="277"/>
      <c r="T14" s="277"/>
      <c r="U14" s="277"/>
      <c r="V14" s="277"/>
      <c r="W14" s="277"/>
      <c r="X14" s="277"/>
      <c r="Y14" s="308"/>
      <c r="Z14" s="308"/>
      <c r="AA14" s="308"/>
      <c r="AB14" s="308"/>
      <c r="AC14" s="308"/>
    </row>
    <row r="15" spans="1:42" ht="16.899999999999999" customHeight="1" x14ac:dyDescent="0.3">
      <c r="A15" s="221" t="s">
        <v>228</v>
      </c>
      <c r="B15" s="221"/>
      <c r="C15" s="221"/>
      <c r="D15" s="221"/>
      <c r="E15" s="221"/>
      <c r="F15" s="221"/>
      <c r="G15" s="221"/>
      <c r="H15" s="221"/>
      <c r="I15" s="221"/>
      <c r="J15" s="221"/>
      <c r="K15" s="221"/>
      <c r="L15" s="221"/>
      <c r="M15" s="221"/>
      <c r="N15" s="221"/>
      <c r="O15" s="277">
        <v>36000</v>
      </c>
      <c r="P15" s="277"/>
      <c r="Q15" s="277"/>
      <c r="R15" s="277"/>
      <c r="S15" s="277"/>
      <c r="T15" s="277">
        <f>O15</f>
        <v>36000</v>
      </c>
      <c r="U15" s="277"/>
      <c r="V15" s="277"/>
      <c r="W15" s="277"/>
      <c r="X15" s="277"/>
      <c r="Y15" s="308"/>
      <c r="Z15" s="308"/>
      <c r="AA15" s="308"/>
      <c r="AB15" s="308"/>
      <c r="AC15" s="308"/>
    </row>
    <row r="16" spans="1:42" ht="16.899999999999999" customHeight="1" x14ac:dyDescent="0.3">
      <c r="A16" s="221" t="s">
        <v>226</v>
      </c>
      <c r="B16" s="221"/>
      <c r="C16" s="221"/>
      <c r="D16" s="221"/>
      <c r="E16" s="221"/>
      <c r="F16" s="221"/>
      <c r="G16" s="221"/>
      <c r="H16" s="221"/>
      <c r="I16" s="221"/>
      <c r="J16" s="221"/>
      <c r="K16" s="221"/>
      <c r="L16" s="221"/>
      <c r="M16" s="221"/>
      <c r="N16" s="221"/>
      <c r="O16" s="277">
        <f>'Salary Statement '!G21</f>
        <v>27600</v>
      </c>
      <c r="P16" s="277"/>
      <c r="Q16" s="277"/>
      <c r="R16" s="277"/>
      <c r="S16" s="277"/>
      <c r="T16" s="277">
        <f>O16</f>
        <v>27600</v>
      </c>
      <c r="U16" s="277"/>
      <c r="V16" s="277"/>
      <c r="W16" s="277"/>
      <c r="X16" s="277"/>
      <c r="Y16" s="308"/>
      <c r="Z16" s="308"/>
      <c r="AA16" s="308"/>
      <c r="AB16" s="308"/>
      <c r="AC16" s="308"/>
    </row>
    <row r="17" spans="1:41" ht="16.899999999999999" customHeight="1" x14ac:dyDescent="0.3">
      <c r="A17" s="221" t="s">
        <v>227</v>
      </c>
      <c r="B17" s="221"/>
      <c r="C17" s="221"/>
      <c r="D17" s="221"/>
      <c r="E17" s="221"/>
      <c r="F17" s="221"/>
      <c r="G17" s="221"/>
      <c r="H17" s="221"/>
      <c r="I17" s="221"/>
      <c r="J17" s="221"/>
      <c r="K17" s="221"/>
      <c r="L17" s="221"/>
      <c r="M17" s="221"/>
      <c r="N17" s="221"/>
      <c r="O17" s="277">
        <f>'Salary Statement '!F21</f>
        <v>12000</v>
      </c>
      <c r="P17" s="277"/>
      <c r="Q17" s="277"/>
      <c r="R17" s="277"/>
      <c r="S17" s="277"/>
      <c r="T17" s="277">
        <f>O17</f>
        <v>12000</v>
      </c>
      <c r="U17" s="277"/>
      <c r="V17" s="277"/>
      <c r="W17" s="277"/>
      <c r="X17" s="277"/>
      <c r="Y17" s="308"/>
      <c r="Z17" s="308"/>
      <c r="AA17" s="308"/>
      <c r="AB17" s="308"/>
      <c r="AC17" s="308"/>
    </row>
    <row r="18" spans="1:41" ht="16.899999999999999" customHeight="1" x14ac:dyDescent="0.3">
      <c r="A18" s="221" t="s">
        <v>117</v>
      </c>
      <c r="B18" s="221"/>
      <c r="C18" s="221"/>
      <c r="D18" s="221"/>
      <c r="E18" s="221"/>
      <c r="F18" s="221"/>
      <c r="G18" s="221"/>
      <c r="H18" s="221"/>
      <c r="I18" s="221"/>
      <c r="J18" s="221"/>
      <c r="K18" s="221"/>
      <c r="L18" s="221"/>
      <c r="M18" s="221"/>
      <c r="N18" s="221"/>
      <c r="O18" s="277">
        <f>'Salary Statement '!I21</f>
        <v>12240</v>
      </c>
      <c r="P18" s="277"/>
      <c r="Q18" s="277"/>
      <c r="R18" s="277"/>
      <c r="S18" s="277"/>
      <c r="T18" s="277">
        <f>O18</f>
        <v>12240</v>
      </c>
      <c r="U18" s="277"/>
      <c r="V18" s="277"/>
      <c r="W18" s="277"/>
      <c r="X18" s="277"/>
      <c r="Y18" s="308"/>
      <c r="Z18" s="308"/>
      <c r="AA18" s="308"/>
      <c r="AB18" s="308"/>
      <c r="AC18" s="308"/>
    </row>
    <row r="19" spans="1:41" ht="16.899999999999999" customHeight="1" x14ac:dyDescent="0.3">
      <c r="A19" s="221" t="s">
        <v>118</v>
      </c>
      <c r="B19" s="221"/>
      <c r="C19" s="221"/>
      <c r="D19" s="221"/>
      <c r="E19" s="221"/>
      <c r="F19" s="221"/>
      <c r="G19" s="221"/>
      <c r="H19" s="221"/>
      <c r="I19" s="221"/>
      <c r="J19" s="221"/>
      <c r="K19" s="221"/>
      <c r="L19" s="221"/>
      <c r="M19" s="221"/>
      <c r="N19" s="221"/>
      <c r="O19" s="277">
        <v>709965</v>
      </c>
      <c r="P19" s="277"/>
      <c r="Q19" s="277"/>
      <c r="R19" s="277"/>
      <c r="S19" s="277"/>
      <c r="T19" s="277">
        <f>O19</f>
        <v>709965</v>
      </c>
      <c r="U19" s="277"/>
      <c r="V19" s="277"/>
      <c r="W19" s="277"/>
      <c r="X19" s="277"/>
      <c r="Y19" s="308"/>
      <c r="Z19" s="308"/>
      <c r="AA19" s="308"/>
      <c r="AB19" s="308"/>
      <c r="AC19" s="308"/>
    </row>
    <row r="20" spans="1:41" ht="16.899999999999999" customHeight="1" x14ac:dyDescent="0.3">
      <c r="A20" s="221" t="s">
        <v>119</v>
      </c>
      <c r="B20" s="221"/>
      <c r="C20" s="221"/>
      <c r="D20" s="221"/>
      <c r="E20" s="221"/>
      <c r="F20" s="221"/>
      <c r="G20" s="221"/>
      <c r="H20" s="221"/>
      <c r="I20" s="221"/>
      <c r="J20" s="221"/>
      <c r="K20" s="221"/>
      <c r="L20" s="221"/>
      <c r="M20" s="221"/>
      <c r="N20" s="221"/>
      <c r="O20" s="277"/>
      <c r="P20" s="277"/>
      <c r="Q20" s="277"/>
      <c r="R20" s="277"/>
      <c r="S20" s="277"/>
      <c r="T20" s="277"/>
      <c r="U20" s="277"/>
      <c r="V20" s="277"/>
      <c r="W20" s="277"/>
      <c r="X20" s="277"/>
      <c r="Y20" s="308"/>
      <c r="Z20" s="308"/>
      <c r="AA20" s="308"/>
      <c r="AB20" s="308"/>
      <c r="AC20" s="308"/>
    </row>
    <row r="21" spans="1:41" ht="16.899999999999999" customHeight="1" x14ac:dyDescent="0.3">
      <c r="A21" s="221" t="s">
        <v>120</v>
      </c>
      <c r="B21" s="221"/>
      <c r="C21" s="221"/>
      <c r="D21" s="221"/>
      <c r="E21" s="221"/>
      <c r="F21" s="221"/>
      <c r="G21" s="221"/>
      <c r="H21" s="221"/>
      <c r="I21" s="221"/>
      <c r="J21" s="221"/>
      <c r="K21" s="221"/>
      <c r="L21" s="221"/>
      <c r="M21" s="221"/>
      <c r="N21" s="221"/>
      <c r="O21" s="277"/>
      <c r="P21" s="277"/>
      <c r="Q21" s="277"/>
      <c r="R21" s="277"/>
      <c r="S21" s="277"/>
      <c r="T21" s="277"/>
      <c r="U21" s="277"/>
      <c r="V21" s="277"/>
      <c r="W21" s="277"/>
      <c r="X21" s="277"/>
      <c r="Y21" s="308"/>
      <c r="Z21" s="308"/>
      <c r="AA21" s="308"/>
      <c r="AB21" s="308"/>
      <c r="AC21" s="308"/>
    </row>
    <row r="22" spans="1:41" ht="16.899999999999999" customHeight="1" x14ac:dyDescent="0.3">
      <c r="A22" s="221" t="s">
        <v>229</v>
      </c>
      <c r="B22" s="221"/>
      <c r="C22" s="221"/>
      <c r="D22" s="221"/>
      <c r="E22" s="221"/>
      <c r="F22" s="221"/>
      <c r="G22" s="221"/>
      <c r="H22" s="221"/>
      <c r="I22" s="221"/>
      <c r="J22" s="221"/>
      <c r="K22" s="221"/>
      <c r="L22" s="221"/>
      <c r="M22" s="221"/>
      <c r="N22" s="221"/>
      <c r="O22" s="277"/>
      <c r="P22" s="277"/>
      <c r="Q22" s="277"/>
      <c r="R22" s="277"/>
      <c r="S22" s="277"/>
      <c r="T22" s="277"/>
      <c r="U22" s="277"/>
      <c r="V22" s="277"/>
      <c r="W22" s="277"/>
      <c r="X22" s="277"/>
      <c r="Y22" s="308"/>
      <c r="Z22" s="308"/>
      <c r="AA22" s="308"/>
      <c r="AB22" s="308"/>
      <c r="AC22" s="308"/>
    </row>
    <row r="23" spans="1:41" s="5" customFormat="1" ht="16.899999999999999" customHeight="1" x14ac:dyDescent="0.25">
      <c r="A23" s="307" t="s">
        <v>125</v>
      </c>
      <c r="B23" s="307"/>
      <c r="C23" s="307"/>
      <c r="D23" s="307"/>
      <c r="E23" s="307"/>
      <c r="F23" s="307"/>
      <c r="G23" s="307"/>
      <c r="H23" s="307"/>
      <c r="I23" s="307"/>
      <c r="J23" s="307"/>
      <c r="K23" s="307"/>
      <c r="L23" s="307"/>
      <c r="M23" s="307"/>
      <c r="N23" s="307"/>
      <c r="O23" s="278">
        <f>SUM(O7:S22)</f>
        <v>2060805</v>
      </c>
      <c r="P23" s="278"/>
      <c r="Q23" s="278"/>
      <c r="R23" s="278"/>
      <c r="S23" s="278"/>
      <c r="T23" s="278">
        <f t="shared" ref="T23" si="0">SUM(T7:X22)</f>
        <v>1204005</v>
      </c>
      <c r="U23" s="278"/>
      <c r="V23" s="278"/>
      <c r="W23" s="278"/>
      <c r="X23" s="278"/>
      <c r="Y23" s="278">
        <f t="shared" ref="Y23" si="1">SUM(Y7:AC22)</f>
        <v>856800</v>
      </c>
      <c r="Z23" s="278"/>
      <c r="AA23" s="278"/>
      <c r="AB23" s="278"/>
      <c r="AC23" s="278"/>
      <c r="AD23" s="44"/>
      <c r="AE23" s="44"/>
      <c r="AF23" s="44"/>
      <c r="AG23" s="44"/>
      <c r="AH23" s="44"/>
      <c r="AI23" s="44"/>
      <c r="AJ23" s="44"/>
      <c r="AK23" s="44"/>
      <c r="AL23" s="44"/>
      <c r="AM23" s="47"/>
      <c r="AN23" s="44"/>
      <c r="AO23" s="44"/>
    </row>
    <row r="24" spans="1:41" ht="16.899999999999999" customHeight="1" x14ac:dyDescent="0.25"/>
    <row r="25" spans="1:41" ht="16.899999999999999" customHeight="1" x14ac:dyDescent="0.25">
      <c r="A25" s="276" t="s">
        <v>122</v>
      </c>
      <c r="B25" s="276"/>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row>
    <row r="26" spans="1:41" ht="16.899999999999999"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41" ht="16.899999999999999" customHeight="1" x14ac:dyDescent="0.25">
      <c r="A27" s="221" t="s">
        <v>123</v>
      </c>
      <c r="B27" s="221"/>
      <c r="C27" s="221"/>
      <c r="D27" s="221"/>
      <c r="E27" s="221"/>
      <c r="F27" s="221"/>
      <c r="G27" s="221"/>
      <c r="H27" s="221"/>
      <c r="I27" s="221"/>
      <c r="J27" s="221"/>
      <c r="K27" s="221"/>
      <c r="L27" s="221"/>
      <c r="M27" s="221"/>
      <c r="N27" s="221"/>
      <c r="O27" s="222" t="s">
        <v>4</v>
      </c>
      <c r="P27" s="222"/>
      <c r="Q27" s="222"/>
      <c r="R27" s="222"/>
      <c r="S27" s="222"/>
      <c r="T27" s="228" t="s">
        <v>4</v>
      </c>
      <c r="U27" s="229"/>
      <c r="V27" s="229"/>
      <c r="W27" s="229"/>
      <c r="X27" s="229"/>
      <c r="Y27" s="229"/>
      <c r="Z27" s="229"/>
      <c r="AA27" s="229"/>
      <c r="AB27" s="229"/>
      <c r="AC27" s="230"/>
    </row>
    <row r="28" spans="1:41" ht="16.899999999999999" customHeight="1" x14ac:dyDescent="0.25">
      <c r="A28" s="221" t="s">
        <v>124</v>
      </c>
      <c r="B28" s="221"/>
      <c r="C28" s="221"/>
      <c r="D28" s="221"/>
      <c r="E28" s="221"/>
      <c r="F28" s="221"/>
      <c r="G28" s="221"/>
      <c r="H28" s="221"/>
      <c r="I28" s="221"/>
      <c r="J28" s="221"/>
      <c r="K28" s="221"/>
      <c r="L28" s="221"/>
      <c r="M28" s="221"/>
      <c r="N28" s="221"/>
      <c r="O28" s="222"/>
      <c r="P28" s="222"/>
      <c r="Q28" s="222"/>
      <c r="R28" s="222"/>
      <c r="S28" s="222"/>
      <c r="T28" s="279"/>
      <c r="U28" s="280"/>
      <c r="V28" s="280"/>
      <c r="W28" s="280"/>
      <c r="X28" s="280"/>
      <c r="Y28" s="280"/>
      <c r="Z28" s="280"/>
      <c r="AA28" s="280"/>
      <c r="AB28" s="280"/>
      <c r="AC28" s="281"/>
    </row>
    <row r="29" spans="1:41" ht="16.899999999999999" customHeight="1" x14ac:dyDescent="0.25">
      <c r="A29" s="221" t="s">
        <v>238</v>
      </c>
      <c r="B29" s="221"/>
      <c r="C29" s="221"/>
      <c r="D29" s="221"/>
      <c r="E29" s="221"/>
      <c r="F29" s="221"/>
      <c r="G29" s="221"/>
      <c r="H29" s="221"/>
      <c r="I29" s="221"/>
      <c r="J29" s="221"/>
      <c r="K29" s="221"/>
      <c r="L29" s="221"/>
      <c r="M29" s="221"/>
      <c r="N29" s="221"/>
      <c r="O29" s="222"/>
      <c r="P29" s="222"/>
      <c r="Q29" s="222"/>
      <c r="R29" s="222"/>
      <c r="S29" s="222"/>
      <c r="T29" s="213"/>
      <c r="U29" s="264"/>
      <c r="V29" s="264"/>
      <c r="W29" s="264"/>
      <c r="X29" s="264"/>
      <c r="Y29" s="264"/>
      <c r="Z29" s="264"/>
      <c r="AA29" s="264"/>
      <c r="AB29" s="264"/>
      <c r="AC29" s="196"/>
    </row>
    <row r="30" spans="1:41" x14ac:dyDescent="0.25">
      <c r="A30" s="221" t="s">
        <v>239</v>
      </c>
      <c r="B30" s="221"/>
      <c r="C30" s="221"/>
      <c r="D30" s="221"/>
      <c r="E30" s="221"/>
      <c r="F30" s="221"/>
      <c r="G30" s="221"/>
      <c r="H30" s="221"/>
      <c r="I30" s="221"/>
      <c r="J30" s="221"/>
      <c r="K30" s="221"/>
      <c r="L30" s="221"/>
      <c r="M30" s="221"/>
      <c r="N30" s="221"/>
      <c r="O30" s="222"/>
      <c r="P30" s="222"/>
      <c r="Q30" s="222"/>
      <c r="R30" s="222"/>
      <c r="S30" s="222"/>
      <c r="T30" s="213"/>
      <c r="U30" s="264"/>
      <c r="V30" s="264"/>
      <c r="W30" s="264"/>
      <c r="X30" s="264"/>
      <c r="Y30" s="264"/>
      <c r="Z30" s="264"/>
      <c r="AA30" s="264"/>
      <c r="AB30" s="264"/>
      <c r="AC30" s="196"/>
    </row>
    <row r="31" spans="1:41" x14ac:dyDescent="0.25">
      <c r="A31" s="221" t="s">
        <v>126</v>
      </c>
      <c r="B31" s="221"/>
      <c r="C31" s="221"/>
      <c r="D31" s="221"/>
      <c r="E31" s="221"/>
      <c r="F31" s="221"/>
      <c r="G31" s="221"/>
      <c r="H31" s="221"/>
      <c r="I31" s="221"/>
      <c r="J31" s="221"/>
      <c r="K31" s="221"/>
      <c r="L31" s="221"/>
      <c r="M31" s="221"/>
      <c r="N31" s="221"/>
      <c r="O31" s="222"/>
      <c r="P31" s="222"/>
      <c r="Q31" s="222"/>
      <c r="R31" s="222"/>
      <c r="S31" s="222"/>
      <c r="T31" s="213"/>
      <c r="U31" s="264"/>
      <c r="V31" s="264"/>
      <c r="W31" s="264"/>
      <c r="X31" s="264"/>
      <c r="Y31" s="264"/>
      <c r="Z31" s="264"/>
      <c r="AA31" s="264"/>
      <c r="AB31" s="264"/>
      <c r="AC31" s="196"/>
    </row>
    <row r="32" spans="1:41" x14ac:dyDescent="0.25">
      <c r="A32" s="221" t="s">
        <v>127</v>
      </c>
      <c r="B32" s="221"/>
      <c r="C32" s="221"/>
      <c r="D32" s="221"/>
      <c r="E32" s="221"/>
      <c r="F32" s="221"/>
      <c r="G32" s="221"/>
      <c r="H32" s="221"/>
      <c r="I32" s="221"/>
      <c r="J32" s="221"/>
      <c r="K32" s="221"/>
      <c r="L32" s="221"/>
      <c r="M32" s="221"/>
      <c r="N32" s="221"/>
      <c r="O32" s="222"/>
      <c r="P32" s="222"/>
      <c r="Q32" s="222"/>
      <c r="R32" s="222"/>
      <c r="S32" s="222"/>
      <c r="T32" s="213"/>
      <c r="U32" s="264"/>
      <c r="V32" s="264"/>
      <c r="W32" s="264"/>
      <c r="X32" s="264"/>
      <c r="Y32" s="264"/>
      <c r="Z32" s="264"/>
      <c r="AA32" s="264"/>
      <c r="AB32" s="264"/>
      <c r="AC32" s="196"/>
    </row>
    <row r="33" spans="1:41" x14ac:dyDescent="0.25">
      <c r="A33" s="221" t="s">
        <v>128</v>
      </c>
      <c r="B33" s="221"/>
      <c r="C33" s="221"/>
      <c r="D33" s="221"/>
      <c r="E33" s="221"/>
      <c r="F33" s="221"/>
      <c r="G33" s="221"/>
      <c r="H33" s="221"/>
      <c r="I33" s="221"/>
      <c r="J33" s="221"/>
      <c r="K33" s="221"/>
      <c r="L33" s="221"/>
      <c r="M33" s="221"/>
      <c r="N33" s="221"/>
      <c r="O33" s="222"/>
      <c r="P33" s="222"/>
      <c r="Q33" s="222"/>
      <c r="R33" s="222"/>
      <c r="S33" s="222"/>
      <c r="T33" s="213"/>
      <c r="U33" s="264"/>
      <c r="V33" s="264"/>
      <c r="W33" s="264"/>
      <c r="X33" s="264"/>
      <c r="Y33" s="264"/>
      <c r="Z33" s="264"/>
      <c r="AA33" s="264"/>
      <c r="AB33" s="264"/>
      <c r="AC33" s="196"/>
    </row>
    <row r="34" spans="1:41" x14ac:dyDescent="0.25">
      <c r="A34" s="221" t="s">
        <v>129</v>
      </c>
      <c r="B34" s="221"/>
      <c r="C34" s="221"/>
      <c r="D34" s="221"/>
      <c r="E34" s="221"/>
      <c r="F34" s="221"/>
      <c r="G34" s="221"/>
      <c r="H34" s="221"/>
      <c r="I34" s="221"/>
      <c r="J34" s="221"/>
      <c r="K34" s="221"/>
      <c r="L34" s="221"/>
      <c r="M34" s="221"/>
      <c r="N34" s="221"/>
      <c r="O34" s="222"/>
      <c r="P34" s="222"/>
      <c r="Q34" s="222"/>
      <c r="R34" s="222"/>
      <c r="S34" s="222"/>
      <c r="T34" s="213"/>
      <c r="U34" s="264"/>
      <c r="V34" s="264"/>
      <c r="W34" s="264"/>
      <c r="X34" s="264"/>
      <c r="Y34" s="264"/>
      <c r="Z34" s="264"/>
      <c r="AA34" s="264"/>
      <c r="AB34" s="264"/>
      <c r="AC34" s="196"/>
    </row>
    <row r="35" spans="1:41" x14ac:dyDescent="0.25">
      <c r="A35" s="221" t="s">
        <v>130</v>
      </c>
      <c r="B35" s="221"/>
      <c r="C35" s="221"/>
      <c r="D35" s="221"/>
      <c r="E35" s="221"/>
      <c r="F35" s="221"/>
      <c r="G35" s="221"/>
      <c r="H35" s="221"/>
      <c r="I35" s="221"/>
      <c r="J35" s="221"/>
      <c r="K35" s="221"/>
      <c r="L35" s="221"/>
      <c r="M35" s="221"/>
      <c r="N35" s="221"/>
      <c r="O35" s="222"/>
      <c r="P35" s="222"/>
      <c r="Q35" s="222"/>
      <c r="R35" s="222"/>
      <c r="S35" s="222"/>
      <c r="T35" s="213"/>
      <c r="U35" s="264"/>
      <c r="V35" s="264"/>
      <c r="W35" s="264"/>
      <c r="X35" s="264"/>
      <c r="Y35" s="264"/>
      <c r="Z35" s="264"/>
      <c r="AA35" s="264"/>
      <c r="AB35" s="264"/>
      <c r="AC35" s="196"/>
    </row>
    <row r="36" spans="1:41" x14ac:dyDescent="0.25">
      <c r="A36" s="221" t="s">
        <v>131</v>
      </c>
      <c r="B36" s="221"/>
      <c r="C36" s="221"/>
      <c r="D36" s="221"/>
      <c r="E36" s="221"/>
      <c r="F36" s="221"/>
      <c r="G36" s="221"/>
      <c r="H36" s="221"/>
      <c r="I36" s="221"/>
      <c r="J36" s="221"/>
      <c r="K36" s="221"/>
      <c r="L36" s="221"/>
      <c r="M36" s="221"/>
      <c r="N36" s="221"/>
      <c r="O36" s="222"/>
      <c r="P36" s="222"/>
      <c r="Q36" s="222"/>
      <c r="R36" s="222"/>
      <c r="S36" s="222"/>
      <c r="T36" s="213"/>
      <c r="U36" s="264"/>
      <c r="V36" s="264"/>
      <c r="W36" s="264"/>
      <c r="X36" s="264"/>
      <c r="Y36" s="264"/>
      <c r="Z36" s="264"/>
      <c r="AA36" s="264"/>
      <c r="AB36" s="264"/>
      <c r="AC36" s="196"/>
    </row>
    <row r="37" spans="1:41" x14ac:dyDescent="0.25">
      <c r="A37" s="221" t="s">
        <v>132</v>
      </c>
      <c r="B37" s="221"/>
      <c r="C37" s="221"/>
      <c r="D37" s="221"/>
      <c r="E37" s="221"/>
      <c r="F37" s="221"/>
      <c r="G37" s="221"/>
      <c r="H37" s="221"/>
      <c r="I37" s="221"/>
      <c r="J37" s="221"/>
      <c r="K37" s="221"/>
      <c r="L37" s="221"/>
      <c r="M37" s="221"/>
      <c r="N37" s="221"/>
      <c r="O37" s="222"/>
      <c r="P37" s="222"/>
      <c r="Q37" s="222"/>
      <c r="R37" s="222"/>
      <c r="S37" s="222"/>
      <c r="T37" s="213"/>
      <c r="U37" s="264"/>
      <c r="V37" s="264"/>
      <c r="W37" s="264"/>
      <c r="X37" s="264"/>
      <c r="Y37" s="264"/>
      <c r="Z37" s="264"/>
      <c r="AA37" s="264"/>
      <c r="AB37" s="264"/>
      <c r="AC37" s="196"/>
    </row>
    <row r="38" spans="1:41" x14ac:dyDescent="0.25">
      <c r="A38" s="221" t="s">
        <v>240</v>
      </c>
      <c r="B38" s="221"/>
      <c r="C38" s="221"/>
      <c r="D38" s="221"/>
      <c r="E38" s="221"/>
      <c r="F38" s="221"/>
      <c r="G38" s="221"/>
      <c r="H38" s="221"/>
      <c r="I38" s="221"/>
      <c r="J38" s="221"/>
      <c r="K38" s="221"/>
      <c r="L38" s="221"/>
      <c r="M38" s="221"/>
      <c r="N38" s="221"/>
      <c r="O38" s="222"/>
      <c r="P38" s="222"/>
      <c r="Q38" s="222"/>
      <c r="R38" s="222"/>
      <c r="S38" s="222"/>
      <c r="T38" s="282"/>
      <c r="U38" s="283"/>
      <c r="V38" s="283"/>
      <c r="W38" s="283"/>
      <c r="X38" s="283"/>
      <c r="Y38" s="283"/>
      <c r="Z38" s="283"/>
      <c r="AA38" s="283"/>
      <c r="AB38" s="283"/>
      <c r="AC38" s="284"/>
    </row>
    <row r="39" spans="1:41" s="5" customFormat="1" x14ac:dyDescent="0.25">
      <c r="A39" s="309" t="s">
        <v>133</v>
      </c>
      <c r="B39" s="310"/>
      <c r="C39" s="310"/>
      <c r="D39" s="310"/>
      <c r="E39" s="310"/>
      <c r="F39" s="310"/>
      <c r="G39" s="310"/>
      <c r="H39" s="310"/>
      <c r="I39" s="310"/>
      <c r="J39" s="310"/>
      <c r="K39" s="310"/>
      <c r="L39" s="310"/>
      <c r="M39" s="310"/>
      <c r="N39" s="310"/>
      <c r="O39" s="310"/>
      <c r="P39" s="310"/>
      <c r="Q39" s="310"/>
      <c r="R39" s="310"/>
      <c r="S39" s="311"/>
      <c r="T39" s="304"/>
      <c r="U39" s="305"/>
      <c r="V39" s="305"/>
      <c r="W39" s="305"/>
      <c r="X39" s="305"/>
      <c r="Y39" s="305"/>
      <c r="Z39" s="305"/>
      <c r="AA39" s="305"/>
      <c r="AB39" s="305"/>
      <c r="AC39" s="306"/>
      <c r="AD39" s="44"/>
      <c r="AE39" s="44"/>
      <c r="AF39" s="44"/>
      <c r="AG39" s="44"/>
      <c r="AH39" s="44"/>
      <c r="AI39" s="44"/>
      <c r="AJ39" s="44"/>
      <c r="AK39" s="44"/>
      <c r="AL39" s="44"/>
      <c r="AM39" s="44"/>
      <c r="AN39" s="44"/>
      <c r="AO39" s="44"/>
    </row>
    <row r="40" spans="1:41" x14ac:dyDescent="0.25">
      <c r="A40" s="225" t="s">
        <v>241</v>
      </c>
      <c r="B40" s="226"/>
      <c r="C40" s="226"/>
      <c r="D40" s="226"/>
      <c r="E40" s="226"/>
      <c r="F40" s="226"/>
      <c r="G40" s="226"/>
      <c r="H40" s="226"/>
      <c r="I40" s="226"/>
      <c r="J40" s="226"/>
      <c r="K40" s="226"/>
      <c r="L40" s="226"/>
      <c r="M40" s="226"/>
      <c r="N40" s="226"/>
      <c r="O40" s="226"/>
      <c r="P40" s="226"/>
      <c r="Q40" s="226"/>
      <c r="R40" s="226"/>
      <c r="S40" s="227"/>
      <c r="T40" s="228"/>
      <c r="U40" s="229"/>
      <c r="V40" s="229"/>
      <c r="W40" s="229"/>
      <c r="X40" s="229"/>
      <c r="Y40" s="229"/>
      <c r="Z40" s="229"/>
      <c r="AA40" s="229"/>
      <c r="AB40" s="229"/>
      <c r="AC40" s="230"/>
    </row>
    <row r="41" spans="1:41" s="5" customFormat="1" x14ac:dyDescent="0.25">
      <c r="A41" s="309" t="s">
        <v>134</v>
      </c>
      <c r="B41" s="310"/>
      <c r="C41" s="310"/>
      <c r="D41" s="310"/>
      <c r="E41" s="310"/>
      <c r="F41" s="310"/>
      <c r="G41" s="310"/>
      <c r="H41" s="310"/>
      <c r="I41" s="310"/>
      <c r="J41" s="310"/>
      <c r="K41" s="310"/>
      <c r="L41" s="310"/>
      <c r="M41" s="310"/>
      <c r="N41" s="310"/>
      <c r="O41" s="310"/>
      <c r="P41" s="310"/>
      <c r="Q41" s="310"/>
      <c r="R41" s="310"/>
      <c r="S41" s="311"/>
      <c r="T41" s="304"/>
      <c r="U41" s="305"/>
      <c r="V41" s="305"/>
      <c r="W41" s="305"/>
      <c r="X41" s="305"/>
      <c r="Y41" s="305"/>
      <c r="Z41" s="305"/>
      <c r="AA41" s="305"/>
      <c r="AB41" s="305"/>
      <c r="AC41" s="306"/>
      <c r="AD41" s="44"/>
      <c r="AE41" s="44"/>
      <c r="AF41" s="44"/>
      <c r="AG41" s="44"/>
      <c r="AH41" s="44"/>
      <c r="AI41" s="44"/>
      <c r="AJ41" s="44"/>
      <c r="AK41" s="44"/>
      <c r="AL41" s="44"/>
      <c r="AM41" s="44"/>
      <c r="AN41" s="44"/>
      <c r="AO41" s="44"/>
    </row>
  </sheetData>
  <mergeCells count="110">
    <mergeCell ref="A41:S41"/>
    <mergeCell ref="A1:AC1"/>
    <mergeCell ref="A2:AC2"/>
    <mergeCell ref="B4:E4"/>
    <mergeCell ref="F4:L4"/>
    <mergeCell ref="M4:O4"/>
    <mergeCell ref="Y7:AC7"/>
    <mergeCell ref="T7:X7"/>
    <mergeCell ref="O7:S7"/>
    <mergeCell ref="A7:N7"/>
    <mergeCell ref="A6:N6"/>
    <mergeCell ref="O6:S6"/>
    <mergeCell ref="T6:X6"/>
    <mergeCell ref="Y6:AC6"/>
    <mergeCell ref="A8:N8"/>
    <mergeCell ref="O8:S8"/>
    <mergeCell ref="A15:N15"/>
    <mergeCell ref="A13:N13"/>
    <mergeCell ref="O13:S13"/>
    <mergeCell ref="Y8:AC8"/>
    <mergeCell ref="T8:X8"/>
    <mergeCell ref="A9:N9"/>
    <mergeCell ref="O9:S9"/>
    <mergeCell ref="T9:X9"/>
    <mergeCell ref="Y9:AC9"/>
    <mergeCell ref="A10:N10"/>
    <mergeCell ref="O10:S10"/>
    <mergeCell ref="T10:X10"/>
    <mergeCell ref="Y10:AC10"/>
    <mergeCell ref="A39:S39"/>
    <mergeCell ref="A40:S40"/>
    <mergeCell ref="T13:X13"/>
    <mergeCell ref="Y13:AC13"/>
    <mergeCell ref="A14:N14"/>
    <mergeCell ref="O14:S14"/>
    <mergeCell ref="T14:X14"/>
    <mergeCell ref="Y14:AC14"/>
    <mergeCell ref="A11:N11"/>
    <mergeCell ref="O11:S11"/>
    <mergeCell ref="T11:X11"/>
    <mergeCell ref="Y11:AC11"/>
    <mergeCell ref="A12:N12"/>
    <mergeCell ref="O12:S12"/>
    <mergeCell ref="T12:X12"/>
    <mergeCell ref="Y12:AC12"/>
    <mergeCell ref="O17:S17"/>
    <mergeCell ref="T17:X17"/>
    <mergeCell ref="Y17:AC17"/>
    <mergeCell ref="A18:N18"/>
    <mergeCell ref="O18:S18"/>
    <mergeCell ref="T18:X18"/>
    <mergeCell ref="Y18:AC18"/>
    <mergeCell ref="A17:N17"/>
    <mergeCell ref="O15:S15"/>
    <mergeCell ref="T15:X15"/>
    <mergeCell ref="Y15:AC15"/>
    <mergeCell ref="A16:N16"/>
    <mergeCell ref="O16:S16"/>
    <mergeCell ref="T16:X16"/>
    <mergeCell ref="Y16:AC16"/>
    <mergeCell ref="A21:N21"/>
    <mergeCell ref="O21:S21"/>
    <mergeCell ref="T21:X21"/>
    <mergeCell ref="Y21:AC21"/>
    <mergeCell ref="A22:N22"/>
    <mergeCell ref="O22:S22"/>
    <mergeCell ref="T22:X22"/>
    <mergeCell ref="Y22:AC22"/>
    <mergeCell ref="A19:N19"/>
    <mergeCell ref="O19:S19"/>
    <mergeCell ref="T19:X19"/>
    <mergeCell ref="Y19:AC19"/>
    <mergeCell ref="A20:N20"/>
    <mergeCell ref="O20:S20"/>
    <mergeCell ref="T20:X20"/>
    <mergeCell ref="Y20:AC20"/>
    <mergeCell ref="A29:N29"/>
    <mergeCell ref="O29:S29"/>
    <mergeCell ref="A23:N23"/>
    <mergeCell ref="O23:S23"/>
    <mergeCell ref="T23:X23"/>
    <mergeCell ref="Y23:AC23"/>
    <mergeCell ref="A27:N27"/>
    <mergeCell ref="O27:S27"/>
    <mergeCell ref="A25:AC25"/>
    <mergeCell ref="T27:AC27"/>
    <mergeCell ref="T40:AC40"/>
    <mergeCell ref="T41:AC41"/>
    <mergeCell ref="A38:N38"/>
    <mergeCell ref="O38:S38"/>
    <mergeCell ref="T39:AC39"/>
    <mergeCell ref="T28:AC38"/>
    <mergeCell ref="A36:N36"/>
    <mergeCell ref="O36:S36"/>
    <mergeCell ref="A37:N37"/>
    <mergeCell ref="O37:S37"/>
    <mergeCell ref="A34:N34"/>
    <mergeCell ref="O34:S34"/>
    <mergeCell ref="A35:N35"/>
    <mergeCell ref="O35:S35"/>
    <mergeCell ref="A32:N32"/>
    <mergeCell ref="O32:S32"/>
    <mergeCell ref="A33:N33"/>
    <mergeCell ref="O33:S33"/>
    <mergeCell ref="A30:N30"/>
    <mergeCell ref="O30:S30"/>
    <mergeCell ref="A31:N31"/>
    <mergeCell ref="O31:S31"/>
    <mergeCell ref="A28:N28"/>
    <mergeCell ref="O28:S28"/>
  </mergeCells>
  <pageMargins left="1" right="1" top="1" bottom="1" header="0.5" footer="0.5"/>
  <pageSetup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view="pageBreakPreview" topLeftCell="A13" zoomScale="130" zoomScaleNormal="100" zoomScaleSheetLayoutView="130" workbookViewId="0">
      <selection activeCell="X32" sqref="X32:AC32"/>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38" width="3.28515625" style="9" customWidth="1"/>
    <col min="39" max="39" width="11.5703125" style="9" bestFit="1" customWidth="1"/>
    <col min="40"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9" customFormat="1" ht="48.6" customHeight="1" x14ac:dyDescent="0.25">
      <c r="A1" s="220" t="s">
        <v>201</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P1" s="4"/>
    </row>
    <row r="2" spans="1:42" s="9" customFormat="1" ht="7.9" customHeight="1" x14ac:dyDescent="0.25">
      <c r="A2" s="36"/>
      <c r="B2" s="1"/>
      <c r="C2" s="1"/>
      <c r="D2" s="1"/>
      <c r="E2" s="1"/>
      <c r="F2" s="1"/>
      <c r="G2" s="1"/>
      <c r="H2" s="1"/>
      <c r="I2" s="1"/>
      <c r="J2" s="1"/>
      <c r="K2" s="1"/>
      <c r="L2" s="1"/>
      <c r="M2" s="1"/>
      <c r="N2" s="1"/>
      <c r="O2" s="1"/>
      <c r="P2" s="1"/>
      <c r="Q2" s="1"/>
      <c r="R2" s="1"/>
      <c r="S2" s="1"/>
      <c r="T2" s="1"/>
      <c r="U2" s="1"/>
      <c r="V2" s="1"/>
      <c r="W2" s="1"/>
      <c r="X2" s="1"/>
      <c r="Y2" s="1"/>
      <c r="Z2" s="1"/>
      <c r="AA2" s="1"/>
      <c r="AB2" s="1"/>
      <c r="AC2" s="1"/>
      <c r="AP2" s="4"/>
    </row>
    <row r="3" spans="1:42" ht="25.15" customHeight="1" x14ac:dyDescent="0.25">
      <c r="B3" s="302" t="s">
        <v>66</v>
      </c>
      <c r="C3" s="302"/>
      <c r="D3" s="302"/>
      <c r="E3" s="302"/>
      <c r="F3" s="313" t="str">
        <f>'IT 11GA (2023)'!F7</f>
        <v>মো. আব্দুল মান্নান</v>
      </c>
      <c r="G3" s="313"/>
      <c r="H3" s="313"/>
      <c r="I3" s="313"/>
      <c r="J3" s="313"/>
      <c r="K3" s="313"/>
      <c r="L3" s="313"/>
      <c r="M3" s="264" t="s">
        <v>98</v>
      </c>
      <c r="N3" s="264"/>
      <c r="O3" s="264"/>
      <c r="P3" s="49">
        <f>'IT 11GA (2023)'!G9</f>
        <v>1</v>
      </c>
      <c r="Q3" s="49">
        <f>'IT 11GA (2023)'!H9</f>
        <v>2</v>
      </c>
      <c r="R3" s="49">
        <f>'IT 11GA (2023)'!I9</f>
        <v>3</v>
      </c>
      <c r="S3" s="49">
        <f>'IT 11GA (2023)'!J9</f>
        <v>4</v>
      </c>
      <c r="T3" s="49">
        <f>'IT 11GA (2023)'!K9</f>
        <v>5</v>
      </c>
      <c r="U3" s="49">
        <f>'IT 11GA (2023)'!L9</f>
        <v>6</v>
      </c>
      <c r="V3" s="49">
        <f>'IT 11GA (2023)'!M9</f>
        <v>7</v>
      </c>
      <c r="W3" s="49">
        <f>'IT 11GA (2023)'!N9</f>
        <v>8</v>
      </c>
      <c r="X3" s="49">
        <f>'IT 11GA (2023)'!O9</f>
        <v>9</v>
      </c>
      <c r="Y3" s="49">
        <f>'IT 11GA (2023)'!P9</f>
        <v>1</v>
      </c>
      <c r="Z3" s="49">
        <f>'IT 11GA (2023)'!Q9</f>
        <v>2</v>
      </c>
      <c r="AA3" s="49">
        <f>'IT 11GA (2023)'!R9</f>
        <v>3</v>
      </c>
      <c r="AB3" s="40"/>
      <c r="AC3" s="40"/>
    </row>
    <row r="4" spans="1:42" ht="16.899999999999999" customHeight="1" x14ac:dyDescent="0.25"/>
    <row r="5" spans="1:42" s="43" customFormat="1" ht="37.9" customHeight="1" x14ac:dyDescent="0.2">
      <c r="A5" s="316" t="s">
        <v>205</v>
      </c>
      <c r="B5" s="316"/>
      <c r="C5" s="316"/>
      <c r="D5" s="316"/>
      <c r="E5" s="316"/>
      <c r="F5" s="316"/>
      <c r="G5" s="317" t="s">
        <v>206</v>
      </c>
      <c r="H5" s="317"/>
      <c r="I5" s="317"/>
      <c r="J5" s="317"/>
      <c r="K5" s="317"/>
      <c r="L5" s="317"/>
      <c r="M5" s="317"/>
      <c r="N5" s="317"/>
      <c r="O5" s="317"/>
      <c r="P5" s="317"/>
      <c r="Q5" s="317"/>
      <c r="R5" s="318" t="s">
        <v>4</v>
      </c>
      <c r="S5" s="318"/>
      <c r="T5" s="318"/>
      <c r="U5" s="318"/>
      <c r="V5" s="318"/>
      <c r="W5" s="318"/>
      <c r="X5" s="318" t="s">
        <v>4</v>
      </c>
      <c r="Y5" s="318"/>
      <c r="Z5" s="318"/>
      <c r="AA5" s="318"/>
      <c r="AB5" s="318"/>
      <c r="AC5" s="318"/>
      <c r="AD5" s="35"/>
      <c r="AE5" s="35"/>
      <c r="AF5" s="35"/>
      <c r="AG5" s="35"/>
      <c r="AH5" s="35"/>
      <c r="AI5" s="35"/>
      <c r="AJ5" s="35"/>
      <c r="AK5" s="35"/>
      <c r="AL5" s="35"/>
      <c r="AM5" s="35"/>
      <c r="AN5" s="35"/>
      <c r="AO5" s="35"/>
    </row>
    <row r="6" spans="1:42" ht="37.15" customHeight="1" x14ac:dyDescent="0.25">
      <c r="A6" s="319"/>
      <c r="B6" s="320"/>
      <c r="C6" s="320"/>
      <c r="D6" s="320"/>
      <c r="E6" s="320"/>
      <c r="F6" s="321"/>
      <c r="G6" s="328" t="s">
        <v>207</v>
      </c>
      <c r="H6" s="328"/>
      <c r="I6" s="328"/>
      <c r="J6" s="328"/>
      <c r="K6" s="328"/>
      <c r="L6" s="328"/>
      <c r="M6" s="328"/>
      <c r="N6" s="328"/>
      <c r="O6" s="328"/>
      <c r="P6" s="328"/>
      <c r="Q6" s="328"/>
      <c r="R6" s="318"/>
      <c r="S6" s="318"/>
      <c r="T6" s="318"/>
      <c r="U6" s="318"/>
      <c r="V6" s="318"/>
      <c r="W6" s="318"/>
      <c r="X6" s="329"/>
      <c r="Y6" s="330"/>
      <c r="Z6" s="330"/>
      <c r="AA6" s="330"/>
      <c r="AB6" s="330"/>
      <c r="AC6" s="331"/>
    </row>
    <row r="7" spans="1:42" ht="16.899999999999999" customHeight="1" x14ac:dyDescent="0.25">
      <c r="A7" s="322"/>
      <c r="B7" s="323"/>
      <c r="C7" s="323"/>
      <c r="D7" s="323"/>
      <c r="E7" s="323"/>
      <c r="F7" s="324"/>
      <c r="G7" s="328" t="s">
        <v>208</v>
      </c>
      <c r="H7" s="328"/>
      <c r="I7" s="328"/>
      <c r="J7" s="328"/>
      <c r="K7" s="328"/>
      <c r="L7" s="328"/>
      <c r="M7" s="328"/>
      <c r="N7" s="328"/>
      <c r="O7" s="328"/>
      <c r="P7" s="328"/>
      <c r="Q7" s="328"/>
      <c r="R7" s="318"/>
      <c r="S7" s="318"/>
      <c r="T7" s="318"/>
      <c r="U7" s="318"/>
      <c r="V7" s="318"/>
      <c r="W7" s="318"/>
      <c r="X7" s="332"/>
      <c r="Y7" s="333"/>
      <c r="Z7" s="333"/>
      <c r="AA7" s="333"/>
      <c r="AB7" s="333"/>
      <c r="AC7" s="334"/>
    </row>
    <row r="8" spans="1:42" ht="30.6" customHeight="1" x14ac:dyDescent="0.25">
      <c r="A8" s="322"/>
      <c r="B8" s="323"/>
      <c r="C8" s="323"/>
      <c r="D8" s="323"/>
      <c r="E8" s="323"/>
      <c r="F8" s="324"/>
      <c r="G8" s="328" t="s">
        <v>209</v>
      </c>
      <c r="H8" s="328"/>
      <c r="I8" s="328"/>
      <c r="J8" s="328"/>
      <c r="K8" s="328"/>
      <c r="L8" s="328"/>
      <c r="M8" s="328"/>
      <c r="N8" s="328"/>
      <c r="O8" s="328"/>
      <c r="P8" s="328"/>
      <c r="Q8" s="328"/>
      <c r="R8" s="318"/>
      <c r="S8" s="318"/>
      <c r="T8" s="318"/>
      <c r="U8" s="318"/>
      <c r="V8" s="318"/>
      <c r="W8" s="318"/>
      <c r="X8" s="332"/>
      <c r="Y8" s="333"/>
      <c r="Z8" s="333"/>
      <c r="AA8" s="333"/>
      <c r="AB8" s="333"/>
      <c r="AC8" s="334"/>
    </row>
    <row r="9" spans="1:42" ht="16.899999999999999" customHeight="1" x14ac:dyDescent="0.25">
      <c r="A9" s="322"/>
      <c r="B9" s="323"/>
      <c r="C9" s="323"/>
      <c r="D9" s="323"/>
      <c r="E9" s="323"/>
      <c r="F9" s="324"/>
      <c r="G9" s="328" t="s">
        <v>210</v>
      </c>
      <c r="H9" s="328"/>
      <c r="I9" s="328"/>
      <c r="J9" s="328"/>
      <c r="K9" s="328"/>
      <c r="L9" s="328"/>
      <c r="M9" s="328"/>
      <c r="N9" s="328"/>
      <c r="O9" s="328"/>
      <c r="P9" s="328"/>
      <c r="Q9" s="328"/>
      <c r="R9" s="318"/>
      <c r="S9" s="318"/>
      <c r="T9" s="318"/>
      <c r="U9" s="318"/>
      <c r="V9" s="318"/>
      <c r="W9" s="318"/>
      <c r="X9" s="332"/>
      <c r="Y9" s="333"/>
      <c r="Z9" s="333"/>
      <c r="AA9" s="333"/>
      <c r="AB9" s="333"/>
      <c r="AC9" s="334"/>
    </row>
    <row r="10" spans="1:42" ht="16.899999999999999" customHeight="1" x14ac:dyDescent="0.25">
      <c r="A10" s="322"/>
      <c r="B10" s="323"/>
      <c r="C10" s="323"/>
      <c r="D10" s="323"/>
      <c r="E10" s="323"/>
      <c r="F10" s="324"/>
      <c r="G10" s="328" t="s">
        <v>211</v>
      </c>
      <c r="H10" s="328"/>
      <c r="I10" s="328"/>
      <c r="J10" s="328"/>
      <c r="K10" s="328"/>
      <c r="L10" s="328"/>
      <c r="M10" s="328"/>
      <c r="N10" s="328"/>
      <c r="O10" s="328"/>
      <c r="P10" s="328"/>
      <c r="Q10" s="328"/>
      <c r="R10" s="318"/>
      <c r="S10" s="318"/>
      <c r="T10" s="318"/>
      <c r="U10" s="318"/>
      <c r="V10" s="318"/>
      <c r="W10" s="318"/>
      <c r="X10" s="335"/>
      <c r="Y10" s="336"/>
      <c r="Z10" s="336"/>
      <c r="AA10" s="336"/>
      <c r="AB10" s="336"/>
      <c r="AC10" s="337"/>
    </row>
    <row r="11" spans="1:42" ht="16.899999999999999" customHeight="1" x14ac:dyDescent="0.25">
      <c r="A11" s="322"/>
      <c r="B11" s="323"/>
      <c r="C11" s="323"/>
      <c r="D11" s="323"/>
      <c r="E11" s="323"/>
      <c r="F11" s="324"/>
      <c r="G11" s="338" t="s">
        <v>242</v>
      </c>
      <c r="H11" s="339"/>
      <c r="I11" s="339"/>
      <c r="J11" s="339"/>
      <c r="K11" s="339"/>
      <c r="L11" s="339"/>
      <c r="M11" s="339"/>
      <c r="N11" s="339"/>
      <c r="O11" s="339"/>
      <c r="P11" s="339"/>
      <c r="Q11" s="339"/>
      <c r="R11" s="339"/>
      <c r="S11" s="339"/>
      <c r="T11" s="339"/>
      <c r="U11" s="339"/>
      <c r="V11" s="339"/>
      <c r="W11" s="340"/>
      <c r="X11" s="318"/>
      <c r="Y11" s="318"/>
      <c r="Z11" s="318"/>
      <c r="AA11" s="318"/>
      <c r="AB11" s="318"/>
      <c r="AC11" s="318"/>
    </row>
    <row r="12" spans="1:42" ht="16.899999999999999" customHeight="1" x14ac:dyDescent="0.25">
      <c r="A12" s="322"/>
      <c r="B12" s="323"/>
      <c r="C12" s="323"/>
      <c r="D12" s="323"/>
      <c r="E12" s="323"/>
      <c r="F12" s="324"/>
      <c r="G12" s="338" t="s">
        <v>212</v>
      </c>
      <c r="H12" s="339"/>
      <c r="I12" s="339"/>
      <c r="J12" s="339"/>
      <c r="K12" s="339"/>
      <c r="L12" s="339"/>
      <c r="M12" s="339"/>
      <c r="N12" s="339"/>
      <c r="O12" s="339"/>
      <c r="P12" s="339"/>
      <c r="Q12" s="339"/>
      <c r="R12" s="339"/>
      <c r="S12" s="339"/>
      <c r="T12" s="339"/>
      <c r="U12" s="339"/>
      <c r="V12" s="339"/>
      <c r="W12" s="340"/>
      <c r="X12" s="318"/>
      <c r="Y12" s="318"/>
      <c r="Z12" s="318"/>
      <c r="AA12" s="318"/>
      <c r="AB12" s="318"/>
      <c r="AC12" s="318"/>
    </row>
    <row r="13" spans="1:42" ht="16.899999999999999" customHeight="1" x14ac:dyDescent="0.25">
      <c r="A13" s="322"/>
      <c r="B13" s="323"/>
      <c r="C13" s="323"/>
      <c r="D13" s="323"/>
      <c r="E13" s="323"/>
      <c r="F13" s="324"/>
      <c r="G13" s="328" t="s">
        <v>213</v>
      </c>
      <c r="H13" s="328"/>
      <c r="I13" s="328"/>
      <c r="J13" s="328"/>
      <c r="K13" s="328"/>
      <c r="L13" s="328"/>
      <c r="M13" s="328"/>
      <c r="N13" s="328"/>
      <c r="O13" s="328"/>
      <c r="P13" s="328"/>
      <c r="Q13" s="328"/>
      <c r="R13" s="318"/>
      <c r="S13" s="318"/>
      <c r="T13" s="318"/>
      <c r="U13" s="318"/>
      <c r="V13" s="318"/>
      <c r="W13" s="318"/>
      <c r="X13" s="318"/>
      <c r="Y13" s="318"/>
      <c r="Z13" s="318"/>
      <c r="AA13" s="318"/>
      <c r="AB13" s="318"/>
      <c r="AC13" s="318"/>
    </row>
    <row r="14" spans="1:42" s="10" customFormat="1" ht="16.899999999999999" customHeight="1" x14ac:dyDescent="0.25">
      <c r="A14" s="322"/>
      <c r="B14" s="323"/>
      <c r="C14" s="323"/>
      <c r="D14" s="323"/>
      <c r="E14" s="323"/>
      <c r="F14" s="324"/>
      <c r="G14" s="328" t="s">
        <v>214</v>
      </c>
      <c r="H14" s="328"/>
      <c r="I14" s="328"/>
      <c r="J14" s="328"/>
      <c r="K14" s="328"/>
      <c r="L14" s="328"/>
      <c r="M14" s="328"/>
      <c r="N14" s="328"/>
      <c r="O14" s="328"/>
      <c r="P14" s="328"/>
      <c r="Q14" s="328"/>
      <c r="R14" s="318"/>
      <c r="S14" s="318"/>
      <c r="T14" s="318"/>
      <c r="U14" s="318"/>
      <c r="V14" s="318"/>
      <c r="W14" s="318"/>
      <c r="X14" s="318"/>
      <c r="Y14" s="318"/>
      <c r="Z14" s="318"/>
      <c r="AA14" s="318"/>
      <c r="AB14" s="318"/>
      <c r="AC14" s="318"/>
      <c r="AD14" s="9"/>
      <c r="AE14" s="9"/>
      <c r="AF14" s="9"/>
      <c r="AG14" s="9"/>
      <c r="AH14" s="9"/>
      <c r="AI14" s="9"/>
      <c r="AJ14" s="9"/>
      <c r="AK14" s="9"/>
      <c r="AL14" s="9"/>
      <c r="AM14" s="9"/>
      <c r="AN14" s="9"/>
      <c r="AO14" s="9"/>
      <c r="AP14" s="4"/>
    </row>
    <row r="15" spans="1:42" ht="16.899999999999999" customHeight="1" x14ac:dyDescent="0.25">
      <c r="A15" s="322"/>
      <c r="B15" s="323"/>
      <c r="C15" s="323"/>
      <c r="D15" s="323"/>
      <c r="E15" s="323"/>
      <c r="F15" s="324"/>
      <c r="G15" s="328" t="s">
        <v>215</v>
      </c>
      <c r="H15" s="328"/>
      <c r="I15" s="328"/>
      <c r="J15" s="328"/>
      <c r="K15" s="328"/>
      <c r="L15" s="328"/>
      <c r="M15" s="328"/>
      <c r="N15" s="328"/>
      <c r="O15" s="328"/>
      <c r="P15" s="328"/>
      <c r="Q15" s="328"/>
      <c r="R15" s="318"/>
      <c r="S15" s="318"/>
      <c r="T15" s="318"/>
      <c r="U15" s="318"/>
      <c r="V15" s="318"/>
      <c r="W15" s="318"/>
      <c r="X15" s="318"/>
      <c r="Y15" s="318"/>
      <c r="Z15" s="318"/>
      <c r="AA15" s="318"/>
      <c r="AB15" s="318"/>
      <c r="AC15" s="318"/>
    </row>
    <row r="16" spans="1:42" ht="16.899999999999999" customHeight="1" x14ac:dyDescent="0.25">
      <c r="A16" s="322"/>
      <c r="B16" s="323"/>
      <c r="C16" s="323"/>
      <c r="D16" s="323"/>
      <c r="E16" s="323"/>
      <c r="F16" s="324"/>
      <c r="G16" s="328" t="s">
        <v>216</v>
      </c>
      <c r="H16" s="328"/>
      <c r="I16" s="328"/>
      <c r="J16" s="328"/>
      <c r="K16" s="328"/>
      <c r="L16" s="328"/>
      <c r="M16" s="328"/>
      <c r="N16" s="328"/>
      <c r="O16" s="328"/>
      <c r="P16" s="328"/>
      <c r="Q16" s="328"/>
      <c r="R16" s="318"/>
      <c r="S16" s="318"/>
      <c r="T16" s="318"/>
      <c r="U16" s="318"/>
      <c r="V16" s="318"/>
      <c r="W16" s="318"/>
      <c r="X16" s="318"/>
      <c r="Y16" s="318"/>
      <c r="Z16" s="318"/>
      <c r="AA16" s="318"/>
      <c r="AB16" s="318"/>
      <c r="AC16" s="318"/>
    </row>
    <row r="17" spans="1:42" ht="16.899999999999999" customHeight="1" x14ac:dyDescent="0.25">
      <c r="A17" s="322"/>
      <c r="B17" s="323"/>
      <c r="C17" s="323"/>
      <c r="D17" s="323"/>
      <c r="E17" s="323"/>
      <c r="F17" s="324"/>
      <c r="G17" s="328" t="s">
        <v>217</v>
      </c>
      <c r="H17" s="328"/>
      <c r="I17" s="328"/>
      <c r="J17" s="328"/>
      <c r="K17" s="328"/>
      <c r="L17" s="328"/>
      <c r="M17" s="328"/>
      <c r="N17" s="328"/>
      <c r="O17" s="328"/>
      <c r="P17" s="328"/>
      <c r="Q17" s="328"/>
      <c r="R17" s="318"/>
      <c r="S17" s="318"/>
      <c r="T17" s="318"/>
      <c r="U17" s="318"/>
      <c r="V17" s="318"/>
      <c r="W17" s="318"/>
      <c r="X17" s="318"/>
      <c r="Y17" s="318"/>
      <c r="Z17" s="318"/>
      <c r="AA17" s="318"/>
      <c r="AB17" s="318"/>
      <c r="AC17" s="318"/>
    </row>
    <row r="18" spans="1:42" ht="16.899999999999999" customHeight="1" x14ac:dyDescent="0.25">
      <c r="A18" s="322"/>
      <c r="B18" s="323"/>
      <c r="C18" s="323"/>
      <c r="D18" s="323"/>
      <c r="E18" s="323"/>
      <c r="F18" s="324"/>
      <c r="G18" s="328" t="s">
        <v>218</v>
      </c>
      <c r="H18" s="328"/>
      <c r="I18" s="328"/>
      <c r="J18" s="328"/>
      <c r="K18" s="328"/>
      <c r="L18" s="328"/>
      <c r="M18" s="328"/>
      <c r="N18" s="328"/>
      <c r="O18" s="328"/>
      <c r="P18" s="328"/>
      <c r="Q18" s="328"/>
      <c r="R18" s="318"/>
      <c r="S18" s="318"/>
      <c r="T18" s="318"/>
      <c r="U18" s="318"/>
      <c r="V18" s="318"/>
      <c r="W18" s="318"/>
      <c r="X18" s="318"/>
      <c r="Y18" s="318"/>
      <c r="Z18" s="318"/>
      <c r="AA18" s="318"/>
      <c r="AB18" s="318"/>
      <c r="AC18" s="318"/>
    </row>
    <row r="19" spans="1:42" ht="16.899999999999999" customHeight="1" x14ac:dyDescent="0.25">
      <c r="A19" s="322"/>
      <c r="B19" s="323"/>
      <c r="C19" s="323"/>
      <c r="D19" s="323"/>
      <c r="E19" s="323"/>
      <c r="F19" s="324"/>
      <c r="G19" s="338" t="s">
        <v>219</v>
      </c>
      <c r="H19" s="339"/>
      <c r="I19" s="339"/>
      <c r="J19" s="339"/>
      <c r="K19" s="339"/>
      <c r="L19" s="339"/>
      <c r="M19" s="339"/>
      <c r="N19" s="339"/>
      <c r="O19" s="339"/>
      <c r="P19" s="339"/>
      <c r="Q19" s="339"/>
      <c r="R19" s="339"/>
      <c r="S19" s="339"/>
      <c r="T19" s="339"/>
      <c r="U19" s="339"/>
      <c r="V19" s="339"/>
      <c r="W19" s="340"/>
      <c r="X19" s="318"/>
      <c r="Y19" s="318"/>
      <c r="Z19" s="318"/>
      <c r="AA19" s="318"/>
      <c r="AB19" s="318"/>
      <c r="AC19" s="318"/>
    </row>
    <row r="20" spans="1:42" ht="16.899999999999999" customHeight="1" x14ac:dyDescent="0.25">
      <c r="A20" s="322"/>
      <c r="B20" s="323"/>
      <c r="C20" s="323"/>
      <c r="D20" s="323"/>
      <c r="E20" s="323"/>
      <c r="F20" s="324"/>
      <c r="G20" s="338" t="s">
        <v>220</v>
      </c>
      <c r="H20" s="339"/>
      <c r="I20" s="339"/>
      <c r="J20" s="339"/>
      <c r="K20" s="339"/>
      <c r="L20" s="339"/>
      <c r="M20" s="339"/>
      <c r="N20" s="339"/>
      <c r="O20" s="339"/>
      <c r="P20" s="339"/>
      <c r="Q20" s="339"/>
      <c r="R20" s="339"/>
      <c r="S20" s="339"/>
      <c r="T20" s="339"/>
      <c r="U20" s="339"/>
      <c r="V20" s="339"/>
      <c r="W20" s="340"/>
      <c r="X20" s="318"/>
      <c r="Y20" s="318"/>
      <c r="Z20" s="318"/>
      <c r="AA20" s="318"/>
      <c r="AB20" s="318"/>
      <c r="AC20" s="318"/>
    </row>
    <row r="21" spans="1:42" ht="16.899999999999999" customHeight="1" x14ac:dyDescent="0.25">
      <c r="A21" s="325"/>
      <c r="B21" s="326"/>
      <c r="C21" s="326"/>
      <c r="D21" s="326"/>
      <c r="E21" s="326"/>
      <c r="F21" s="327"/>
      <c r="G21" s="338" t="s">
        <v>221</v>
      </c>
      <c r="H21" s="339"/>
      <c r="I21" s="339"/>
      <c r="J21" s="339"/>
      <c r="K21" s="339"/>
      <c r="L21" s="339"/>
      <c r="M21" s="339"/>
      <c r="N21" s="339"/>
      <c r="O21" s="339"/>
      <c r="P21" s="339"/>
      <c r="Q21" s="339"/>
      <c r="R21" s="339"/>
      <c r="S21" s="339"/>
      <c r="T21" s="339"/>
      <c r="U21" s="339"/>
      <c r="V21" s="339"/>
      <c r="W21" s="340"/>
      <c r="X21" s="318"/>
      <c r="Y21" s="318"/>
      <c r="Z21" s="318"/>
      <c r="AA21" s="318"/>
      <c r="AB21" s="318"/>
      <c r="AC21" s="318"/>
    </row>
    <row r="22" spans="1:42" s="9" customFormat="1" ht="16.899999999999999"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P22" s="4"/>
    </row>
    <row r="23" spans="1:42" s="9" customFormat="1" ht="31.9" customHeight="1" x14ac:dyDescent="0.25">
      <c r="A23" s="220" t="s">
        <v>203</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P23" s="4"/>
    </row>
    <row r="24" spans="1:42" s="9" customFormat="1" x14ac:dyDescent="0.25">
      <c r="A24" s="156"/>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P24" s="4"/>
    </row>
    <row r="25" spans="1:42" s="9" customFormat="1" ht="16.899999999999999" customHeight="1" x14ac:dyDescent="0.25">
      <c r="A25" s="157"/>
      <c r="B25" s="302" t="s">
        <v>66</v>
      </c>
      <c r="C25" s="302"/>
      <c r="D25" s="302"/>
      <c r="E25" s="302"/>
      <c r="F25" s="313" t="str">
        <f>F3</f>
        <v>মো. আব্দুল মান্নান</v>
      </c>
      <c r="G25" s="313"/>
      <c r="H25" s="313"/>
      <c r="I25" s="313"/>
      <c r="J25" s="313"/>
      <c r="K25" s="313"/>
      <c r="L25" s="313"/>
      <c r="M25" s="264" t="s">
        <v>98</v>
      </c>
      <c r="N25" s="264"/>
      <c r="O25" s="264"/>
      <c r="P25" s="182">
        <f>P3</f>
        <v>1</v>
      </c>
      <c r="Q25" s="182">
        <f t="shared" ref="Q25:AA25" si="0">Q3</f>
        <v>2</v>
      </c>
      <c r="R25" s="182">
        <f t="shared" si="0"/>
        <v>3</v>
      </c>
      <c r="S25" s="182">
        <f t="shared" si="0"/>
        <v>4</v>
      </c>
      <c r="T25" s="182">
        <f t="shared" si="0"/>
        <v>5</v>
      </c>
      <c r="U25" s="182">
        <f t="shared" si="0"/>
        <v>6</v>
      </c>
      <c r="V25" s="182">
        <f t="shared" si="0"/>
        <v>7</v>
      </c>
      <c r="W25" s="182">
        <f t="shared" si="0"/>
        <v>8</v>
      </c>
      <c r="X25" s="182">
        <f t="shared" si="0"/>
        <v>9</v>
      </c>
      <c r="Y25" s="182">
        <f t="shared" si="0"/>
        <v>1</v>
      </c>
      <c r="Z25" s="182">
        <f t="shared" si="0"/>
        <v>2</v>
      </c>
      <c r="AA25" s="182">
        <f t="shared" si="0"/>
        <v>3</v>
      </c>
      <c r="AB25" s="40"/>
      <c r="AC25" s="40"/>
      <c r="AP25" s="4"/>
    </row>
    <row r="26" spans="1:42" s="9" customFormat="1" ht="16.899999999999999"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P26" s="4"/>
    </row>
    <row r="27" spans="1:42" s="9" customFormat="1" ht="16.899999999999999" customHeight="1" x14ac:dyDescent="0.25">
      <c r="A27" s="341" t="s">
        <v>413</v>
      </c>
      <c r="B27" s="342"/>
      <c r="C27" s="342"/>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P27" s="4"/>
    </row>
    <row r="28" spans="1:42" s="9" customFormat="1" ht="16.899999999999999" customHeight="1" x14ac:dyDescent="0.25">
      <c r="A28" s="158"/>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P28" s="4"/>
    </row>
    <row r="29" spans="1:42" s="9" customFormat="1" ht="16.899999999999999" customHeight="1" x14ac:dyDescent="0.25">
      <c r="A29" s="225" t="s">
        <v>160</v>
      </c>
      <c r="B29" s="226"/>
      <c r="C29" s="226"/>
      <c r="D29" s="226"/>
      <c r="E29" s="226"/>
      <c r="F29" s="226"/>
      <c r="G29" s="226"/>
      <c r="H29" s="226"/>
      <c r="I29" s="226"/>
      <c r="J29" s="226"/>
      <c r="K29" s="226"/>
      <c r="L29" s="226"/>
      <c r="M29" s="226"/>
      <c r="N29" s="226"/>
      <c r="O29" s="226"/>
      <c r="P29" s="226"/>
      <c r="Q29" s="226"/>
      <c r="R29" s="226"/>
      <c r="S29" s="226"/>
      <c r="T29" s="226"/>
      <c r="U29" s="226"/>
      <c r="V29" s="226"/>
      <c r="W29" s="227"/>
      <c r="X29" s="343" t="s">
        <v>4</v>
      </c>
      <c r="Y29" s="343"/>
      <c r="Z29" s="343"/>
      <c r="AA29" s="343"/>
      <c r="AB29" s="343"/>
      <c r="AC29" s="343"/>
      <c r="AP29" s="4"/>
    </row>
    <row r="30" spans="1:42" s="9" customFormat="1" ht="16.899999999999999" customHeight="1" x14ac:dyDescent="0.25">
      <c r="A30" s="222" t="s">
        <v>158</v>
      </c>
      <c r="B30" s="222"/>
      <c r="C30" s="221" t="s">
        <v>159</v>
      </c>
      <c r="D30" s="221"/>
      <c r="E30" s="221"/>
      <c r="F30" s="221"/>
      <c r="G30" s="221"/>
      <c r="H30" s="221"/>
      <c r="I30" s="221"/>
      <c r="J30" s="221"/>
      <c r="K30" s="221"/>
      <c r="L30" s="221"/>
      <c r="M30" s="221"/>
      <c r="N30" s="221"/>
      <c r="O30" s="221"/>
      <c r="P30" s="221"/>
      <c r="Q30" s="221"/>
      <c r="R30" s="221"/>
      <c r="S30" s="221"/>
      <c r="T30" s="221"/>
      <c r="U30" s="221"/>
      <c r="V30" s="221"/>
      <c r="W30" s="221"/>
      <c r="X30" s="277">
        <f>'Agriculture Income '!W15</f>
        <v>663400</v>
      </c>
      <c r="Y30" s="277"/>
      <c r="Z30" s="277"/>
      <c r="AA30" s="277"/>
      <c r="AB30" s="277"/>
      <c r="AC30" s="277"/>
      <c r="AP30" s="4"/>
    </row>
    <row r="31" spans="1:42" s="9" customFormat="1" x14ac:dyDescent="0.25">
      <c r="A31" s="222" t="s">
        <v>161</v>
      </c>
      <c r="B31" s="222"/>
      <c r="C31" s="250" t="s">
        <v>162</v>
      </c>
      <c r="D31" s="250"/>
      <c r="E31" s="250"/>
      <c r="F31" s="250"/>
      <c r="G31" s="250"/>
      <c r="H31" s="250"/>
      <c r="I31" s="250"/>
      <c r="J31" s="250"/>
      <c r="K31" s="250"/>
      <c r="L31" s="250"/>
      <c r="M31" s="250"/>
      <c r="N31" s="250"/>
      <c r="O31" s="250"/>
      <c r="P31" s="250"/>
      <c r="Q31" s="250"/>
      <c r="R31" s="250"/>
      <c r="S31" s="250"/>
      <c r="T31" s="250"/>
      <c r="U31" s="250"/>
      <c r="V31" s="250"/>
      <c r="W31" s="250"/>
      <c r="X31" s="277">
        <f>X30</f>
        <v>663400</v>
      </c>
      <c r="Y31" s="277"/>
      <c r="Z31" s="277"/>
      <c r="AA31" s="277"/>
      <c r="AB31" s="277"/>
      <c r="AC31" s="277"/>
      <c r="AP31" s="4"/>
    </row>
    <row r="32" spans="1:42" s="9" customFormat="1" ht="34.9" customHeight="1" x14ac:dyDescent="0.25">
      <c r="A32" s="222" t="s">
        <v>163</v>
      </c>
      <c r="B32" s="222"/>
      <c r="C32" s="250" t="s">
        <v>224</v>
      </c>
      <c r="D32" s="250"/>
      <c r="E32" s="250"/>
      <c r="F32" s="250"/>
      <c r="G32" s="250"/>
      <c r="H32" s="250"/>
      <c r="I32" s="250"/>
      <c r="J32" s="250"/>
      <c r="K32" s="250"/>
      <c r="L32" s="250"/>
      <c r="M32" s="250"/>
      <c r="N32" s="250"/>
      <c r="O32" s="250"/>
      <c r="P32" s="250"/>
      <c r="Q32" s="250"/>
      <c r="R32" s="250"/>
      <c r="S32" s="250"/>
      <c r="T32" s="250"/>
      <c r="U32" s="250"/>
      <c r="V32" s="250"/>
      <c r="W32" s="250"/>
      <c r="X32" s="277">
        <f>X31*0.6</f>
        <v>398040</v>
      </c>
      <c r="Y32" s="277"/>
      <c r="Z32" s="277"/>
      <c r="AA32" s="277"/>
      <c r="AB32" s="277"/>
      <c r="AC32" s="277"/>
      <c r="AP32" s="4"/>
    </row>
    <row r="33" spans="1:42" s="44" customFormat="1" x14ac:dyDescent="0.25">
      <c r="A33" s="286" t="s">
        <v>165</v>
      </c>
      <c r="B33" s="286"/>
      <c r="C33" s="344" t="s">
        <v>204</v>
      </c>
      <c r="D33" s="344"/>
      <c r="E33" s="344"/>
      <c r="F33" s="344"/>
      <c r="G33" s="344"/>
      <c r="H33" s="344"/>
      <c r="I33" s="344"/>
      <c r="J33" s="344"/>
      <c r="K33" s="344"/>
      <c r="L33" s="344"/>
      <c r="M33" s="344"/>
      <c r="N33" s="344"/>
      <c r="O33" s="344"/>
      <c r="P33" s="344"/>
      <c r="Q33" s="344"/>
      <c r="R33" s="344"/>
      <c r="S33" s="344"/>
      <c r="T33" s="344"/>
      <c r="U33" s="344"/>
      <c r="V33" s="344"/>
      <c r="W33" s="344"/>
      <c r="X33" s="278">
        <f>X31-X32</f>
        <v>265360</v>
      </c>
      <c r="Y33" s="278"/>
      <c r="Z33" s="278"/>
      <c r="AA33" s="278"/>
      <c r="AB33" s="278"/>
      <c r="AC33" s="278"/>
      <c r="AM33" s="45"/>
      <c r="AP33" s="5"/>
    </row>
  </sheetData>
  <mergeCells count="67">
    <mergeCell ref="A33:B33"/>
    <mergeCell ref="C33:W33"/>
    <mergeCell ref="X33:AC33"/>
    <mergeCell ref="A31:B31"/>
    <mergeCell ref="C31:W31"/>
    <mergeCell ref="X31:AC31"/>
    <mergeCell ref="A32:B32"/>
    <mergeCell ref="C32:W32"/>
    <mergeCell ref="X32:AC32"/>
    <mergeCell ref="A29:W29"/>
    <mergeCell ref="X29:AC29"/>
    <mergeCell ref="A30:B30"/>
    <mergeCell ref="C30:W30"/>
    <mergeCell ref="X30:AC30"/>
    <mergeCell ref="A23:AC23"/>
    <mergeCell ref="B25:E25"/>
    <mergeCell ref="F25:L25"/>
    <mergeCell ref="M25:O25"/>
    <mergeCell ref="A27:AC27"/>
    <mergeCell ref="G19:W19"/>
    <mergeCell ref="X19:AC19"/>
    <mergeCell ref="G20:W20"/>
    <mergeCell ref="X20:AC20"/>
    <mergeCell ref="G21:W21"/>
    <mergeCell ref="X21:AC21"/>
    <mergeCell ref="G17:Q17"/>
    <mergeCell ref="R17:W17"/>
    <mergeCell ref="X17:AC17"/>
    <mergeCell ref="G18:Q18"/>
    <mergeCell ref="R18:W18"/>
    <mergeCell ref="X18:AC18"/>
    <mergeCell ref="G15:Q15"/>
    <mergeCell ref="R15:W15"/>
    <mergeCell ref="X15:AC15"/>
    <mergeCell ref="G16:Q16"/>
    <mergeCell ref="R16:W16"/>
    <mergeCell ref="X16:AC16"/>
    <mergeCell ref="G13:Q13"/>
    <mergeCell ref="R13:W13"/>
    <mergeCell ref="X13:AC13"/>
    <mergeCell ref="G14:Q14"/>
    <mergeCell ref="R14:W14"/>
    <mergeCell ref="X14:AC14"/>
    <mergeCell ref="A6:F21"/>
    <mergeCell ref="G6:Q6"/>
    <mergeCell ref="R6:W6"/>
    <mergeCell ref="X6:AC10"/>
    <mergeCell ref="G7:Q7"/>
    <mergeCell ref="R7:W7"/>
    <mergeCell ref="G8:Q8"/>
    <mergeCell ref="R8:W8"/>
    <mergeCell ref="G9:Q9"/>
    <mergeCell ref="R9:W9"/>
    <mergeCell ref="G10:Q10"/>
    <mergeCell ref="R10:W10"/>
    <mergeCell ref="X11:AC11"/>
    <mergeCell ref="G12:W12"/>
    <mergeCell ref="X12:AC12"/>
    <mergeCell ref="G11:W11"/>
    <mergeCell ref="A1:AC1"/>
    <mergeCell ref="B3:E3"/>
    <mergeCell ref="F3:L3"/>
    <mergeCell ref="M3:O3"/>
    <mergeCell ref="A5:F5"/>
    <mergeCell ref="G5:Q5"/>
    <mergeCell ref="R5:W5"/>
    <mergeCell ref="X5:AC5"/>
  </mergeCells>
  <pageMargins left="1" right="1" top="1" bottom="1" header="0.5" footer="0.5"/>
  <pageSetup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view="pageBreakPreview" zoomScale="130" zoomScaleNormal="100" zoomScaleSheetLayoutView="130" workbookViewId="0">
      <selection activeCell="X15" sqref="X15:AC15"/>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9" customFormat="1" ht="48.6" customHeight="1" x14ac:dyDescent="0.25">
      <c r="A1" s="220" t="s">
        <v>202</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P1" s="4"/>
    </row>
    <row r="2" spans="1:42" s="9" customFormat="1" ht="7.9" customHeight="1" x14ac:dyDescent="0.25">
      <c r="A2" s="36"/>
      <c r="B2" s="1"/>
      <c r="C2" s="1"/>
      <c r="D2" s="1"/>
      <c r="E2" s="1"/>
      <c r="F2" s="1"/>
      <c r="G2" s="1"/>
      <c r="H2" s="1"/>
      <c r="I2" s="1"/>
      <c r="J2" s="1"/>
      <c r="K2" s="1"/>
      <c r="L2" s="1"/>
      <c r="M2" s="1"/>
      <c r="N2" s="1"/>
      <c r="O2" s="1"/>
      <c r="P2" s="1"/>
      <c r="Q2" s="1"/>
      <c r="R2" s="1"/>
      <c r="S2" s="1"/>
      <c r="T2" s="1"/>
      <c r="U2" s="1"/>
      <c r="V2" s="1"/>
      <c r="W2" s="1"/>
      <c r="X2" s="1"/>
      <c r="Y2" s="1"/>
      <c r="Z2" s="1"/>
      <c r="AA2" s="1"/>
      <c r="AB2" s="1"/>
      <c r="AC2" s="1"/>
      <c r="AP2" s="4"/>
    </row>
    <row r="3" spans="1:42" ht="25.15" customHeight="1" x14ac:dyDescent="0.25">
      <c r="B3" s="302" t="s">
        <v>66</v>
      </c>
      <c r="C3" s="302"/>
      <c r="D3" s="302"/>
      <c r="E3" s="302"/>
      <c r="F3" s="313" t="str">
        <f>'IT 11GA (2023)'!F7</f>
        <v>মো. আব্দুল মান্নান</v>
      </c>
      <c r="G3" s="313"/>
      <c r="H3" s="313"/>
      <c r="I3" s="313"/>
      <c r="J3" s="313"/>
      <c r="K3" s="313"/>
      <c r="L3" s="313"/>
      <c r="M3" s="264" t="s">
        <v>98</v>
      </c>
      <c r="N3" s="264"/>
      <c r="O3" s="264"/>
      <c r="P3" s="49">
        <f>'IT 11GA (2023)'!G9</f>
        <v>1</v>
      </c>
      <c r="Q3" s="49">
        <f>'IT 11GA (2023)'!H9</f>
        <v>2</v>
      </c>
      <c r="R3" s="49">
        <f>'IT 11GA (2023)'!I9</f>
        <v>3</v>
      </c>
      <c r="S3" s="49">
        <f>'IT 11GA (2023)'!J9</f>
        <v>4</v>
      </c>
      <c r="T3" s="49">
        <f>'IT 11GA (2023)'!K9</f>
        <v>5</v>
      </c>
      <c r="U3" s="49">
        <f>'IT 11GA (2023)'!L9</f>
        <v>6</v>
      </c>
      <c r="V3" s="49">
        <f>'IT 11GA (2023)'!M9</f>
        <v>7</v>
      </c>
      <c r="W3" s="49">
        <f>'IT 11GA (2023)'!N9</f>
        <v>8</v>
      </c>
      <c r="X3" s="49">
        <f>'IT 11GA (2023)'!O9</f>
        <v>9</v>
      </c>
      <c r="Y3" s="49">
        <f>'IT 11GA (2023)'!P9</f>
        <v>1</v>
      </c>
      <c r="Z3" s="49">
        <f>'IT 11GA (2023)'!Q9</f>
        <v>2</v>
      </c>
      <c r="AA3" s="49">
        <f>'IT 11GA (2023)'!R9</f>
        <v>3</v>
      </c>
      <c r="AB3" s="40"/>
      <c r="AC3" s="40"/>
    </row>
    <row r="4" spans="1:42" ht="16.899999999999999" customHeight="1" x14ac:dyDescent="0.25"/>
    <row r="5" spans="1:42" ht="16.899999999999999" customHeight="1" x14ac:dyDescent="0.25">
      <c r="B5" s="302" t="s">
        <v>155</v>
      </c>
      <c r="C5" s="302"/>
      <c r="D5" s="302"/>
      <c r="E5" s="302"/>
      <c r="F5" s="302"/>
      <c r="G5" s="313" t="s">
        <v>375</v>
      </c>
      <c r="H5" s="313"/>
      <c r="I5" s="313"/>
      <c r="J5" s="313"/>
      <c r="K5" s="313"/>
      <c r="L5" s="313"/>
      <c r="M5" s="302" t="s">
        <v>156</v>
      </c>
      <c r="N5" s="302"/>
      <c r="O5" s="302"/>
      <c r="P5" s="302"/>
      <c r="Q5" s="302"/>
      <c r="R5" s="302"/>
      <c r="S5" s="349" t="s">
        <v>376</v>
      </c>
      <c r="T5" s="349"/>
      <c r="U5" s="349"/>
      <c r="V5" s="349"/>
      <c r="W5" s="349"/>
      <c r="X5" s="349"/>
      <c r="Y5" s="349"/>
      <c r="Z5" s="349"/>
      <c r="AA5" s="349"/>
      <c r="AB5" s="40"/>
    </row>
    <row r="6" spans="1:42" ht="16.899999999999999" customHeight="1" x14ac:dyDescent="0.25">
      <c r="B6" s="302" t="s">
        <v>157</v>
      </c>
      <c r="C6" s="302"/>
      <c r="D6" s="302"/>
      <c r="E6" s="302"/>
      <c r="F6" s="302"/>
      <c r="G6" s="264"/>
      <c r="H6" s="264"/>
      <c r="I6" s="264"/>
      <c r="J6" s="264"/>
      <c r="K6" s="264"/>
      <c r="L6" s="264"/>
      <c r="M6" s="264"/>
      <c r="N6" s="264"/>
      <c r="O6" s="264"/>
      <c r="P6" s="264"/>
      <c r="Q6" s="264"/>
      <c r="R6" s="264"/>
      <c r="S6" s="264"/>
      <c r="T6" s="264"/>
      <c r="U6" s="264"/>
      <c r="V6" s="264"/>
      <c r="W6" s="264"/>
      <c r="X6" s="264"/>
      <c r="Y6" s="264"/>
      <c r="Z6" s="264"/>
      <c r="AA6" s="264"/>
      <c r="AB6" s="40"/>
    </row>
    <row r="7" spans="1:42" ht="16.899999999999999" customHeight="1" x14ac:dyDescent="0.25">
      <c r="A7" s="4"/>
      <c r="C7" s="21"/>
      <c r="D7" s="21"/>
      <c r="E7" s="21"/>
      <c r="F7" s="21"/>
      <c r="G7" s="10"/>
      <c r="H7" s="10"/>
      <c r="I7" s="10"/>
      <c r="J7" s="10"/>
      <c r="K7" s="10"/>
      <c r="L7" s="10"/>
      <c r="M7" s="21"/>
      <c r="N7" s="21"/>
      <c r="O7" s="21"/>
      <c r="P7" s="21"/>
      <c r="Q7" s="21"/>
      <c r="R7" s="21"/>
      <c r="S7" s="22"/>
      <c r="T7" s="22"/>
      <c r="U7" s="22"/>
      <c r="V7" s="22"/>
      <c r="W7" s="22"/>
      <c r="X7" s="22"/>
      <c r="Y7" s="22"/>
      <c r="Z7" s="22"/>
      <c r="AA7" s="22"/>
      <c r="AB7" s="40"/>
    </row>
    <row r="8" spans="1:42" s="5" customFormat="1" ht="28.9" customHeight="1" x14ac:dyDescent="0.25">
      <c r="A8" s="347" t="s">
        <v>243</v>
      </c>
      <c r="B8" s="348"/>
      <c r="C8" s="304" t="s">
        <v>160</v>
      </c>
      <c r="D8" s="305"/>
      <c r="E8" s="305"/>
      <c r="F8" s="305"/>
      <c r="G8" s="305"/>
      <c r="H8" s="305"/>
      <c r="I8" s="305"/>
      <c r="J8" s="305"/>
      <c r="K8" s="305"/>
      <c r="L8" s="305"/>
      <c r="M8" s="305"/>
      <c r="N8" s="305"/>
      <c r="O8" s="305"/>
      <c r="P8" s="305"/>
      <c r="Q8" s="305"/>
      <c r="R8" s="305"/>
      <c r="S8" s="305"/>
      <c r="T8" s="305"/>
      <c r="U8" s="305"/>
      <c r="V8" s="305"/>
      <c r="W8" s="306"/>
      <c r="X8" s="346" t="s">
        <v>4</v>
      </c>
      <c r="Y8" s="346"/>
      <c r="Z8" s="346"/>
      <c r="AA8" s="346"/>
      <c r="AB8" s="346"/>
      <c r="AC8" s="346"/>
      <c r="AD8" s="44"/>
      <c r="AE8" s="44"/>
      <c r="AF8" s="44"/>
      <c r="AG8" s="44"/>
      <c r="AH8" s="44"/>
      <c r="AI8" s="44"/>
      <c r="AJ8" s="44"/>
      <c r="AK8" s="44"/>
      <c r="AL8" s="44"/>
      <c r="AM8" s="44"/>
      <c r="AN8" s="44"/>
      <c r="AO8" s="44"/>
    </row>
    <row r="9" spans="1:42" ht="16.899999999999999" customHeight="1" x14ac:dyDescent="0.25">
      <c r="A9" s="222" t="s">
        <v>65</v>
      </c>
      <c r="B9" s="222"/>
      <c r="C9" s="221" t="s">
        <v>377</v>
      </c>
      <c r="D9" s="221"/>
      <c r="E9" s="221"/>
      <c r="F9" s="221"/>
      <c r="G9" s="221"/>
      <c r="H9" s="221"/>
      <c r="I9" s="221"/>
      <c r="J9" s="221"/>
      <c r="K9" s="221"/>
      <c r="L9" s="221"/>
      <c r="M9" s="221"/>
      <c r="N9" s="221"/>
      <c r="O9" s="221"/>
      <c r="P9" s="221"/>
      <c r="Q9" s="221"/>
      <c r="R9" s="221"/>
      <c r="S9" s="221"/>
      <c r="T9" s="221"/>
      <c r="U9" s="221"/>
      <c r="V9" s="221"/>
      <c r="W9" s="221"/>
      <c r="X9" s="277">
        <f>'Tax Deducted at Source'!R26</f>
        <v>16000</v>
      </c>
      <c r="Y9" s="277"/>
      <c r="Z9" s="277"/>
      <c r="AA9" s="277"/>
      <c r="AB9" s="277"/>
      <c r="AC9" s="277"/>
    </row>
    <row r="10" spans="1:42" ht="16.899999999999999" customHeight="1" x14ac:dyDescent="0.25">
      <c r="A10" s="222" t="s">
        <v>142</v>
      </c>
      <c r="B10" s="222"/>
      <c r="C10" s="221" t="s">
        <v>162</v>
      </c>
      <c r="D10" s="221"/>
      <c r="E10" s="221"/>
      <c r="F10" s="221"/>
      <c r="G10" s="221"/>
      <c r="H10" s="221"/>
      <c r="I10" s="221"/>
      <c r="J10" s="221"/>
      <c r="K10" s="221"/>
      <c r="L10" s="221"/>
      <c r="M10" s="221"/>
      <c r="N10" s="221"/>
      <c r="O10" s="221"/>
      <c r="P10" s="221"/>
      <c r="Q10" s="221"/>
      <c r="R10" s="221"/>
      <c r="S10" s="221"/>
      <c r="T10" s="221"/>
      <c r="U10" s="221"/>
      <c r="V10" s="221"/>
      <c r="W10" s="221"/>
      <c r="X10" s="277">
        <f>X9</f>
        <v>16000</v>
      </c>
      <c r="Y10" s="277"/>
      <c r="Z10" s="277"/>
      <c r="AA10" s="277"/>
      <c r="AB10" s="277"/>
      <c r="AC10" s="277"/>
    </row>
    <row r="11" spans="1:42" ht="16.899999999999999" customHeight="1" x14ac:dyDescent="0.25">
      <c r="A11" s="222" t="s">
        <v>40</v>
      </c>
      <c r="B11" s="222"/>
      <c r="C11" s="221" t="s">
        <v>405</v>
      </c>
      <c r="D11" s="221"/>
      <c r="E11" s="221"/>
      <c r="F11" s="221"/>
      <c r="G11" s="221"/>
      <c r="H11" s="221"/>
      <c r="I11" s="221"/>
      <c r="J11" s="221"/>
      <c r="K11" s="221"/>
      <c r="L11" s="221"/>
      <c r="M11" s="221"/>
      <c r="N11" s="221"/>
      <c r="O11" s="221"/>
      <c r="P11" s="221"/>
      <c r="Q11" s="221"/>
      <c r="R11" s="221"/>
      <c r="S11" s="221"/>
      <c r="T11" s="221"/>
      <c r="U11" s="221"/>
      <c r="V11" s="221"/>
      <c r="W11" s="221"/>
      <c r="X11" s="277">
        <v>0</v>
      </c>
      <c r="Y11" s="277"/>
      <c r="Z11" s="277"/>
      <c r="AA11" s="277"/>
      <c r="AB11" s="277"/>
      <c r="AC11" s="277"/>
    </row>
    <row r="12" spans="1:42" ht="16.899999999999999" customHeight="1" x14ac:dyDescent="0.25">
      <c r="A12" s="222" t="s">
        <v>143</v>
      </c>
      <c r="B12" s="222"/>
      <c r="C12" s="221" t="s">
        <v>164</v>
      </c>
      <c r="D12" s="221"/>
      <c r="E12" s="221"/>
      <c r="F12" s="221"/>
      <c r="G12" s="221"/>
      <c r="H12" s="221"/>
      <c r="I12" s="221"/>
      <c r="J12" s="221"/>
      <c r="K12" s="221"/>
      <c r="L12" s="221"/>
      <c r="M12" s="221"/>
      <c r="N12" s="221"/>
      <c r="O12" s="221"/>
      <c r="P12" s="221"/>
      <c r="Q12" s="221"/>
      <c r="R12" s="221"/>
      <c r="S12" s="221"/>
      <c r="T12" s="221"/>
      <c r="U12" s="221"/>
      <c r="V12" s="221"/>
      <c r="W12" s="221"/>
      <c r="X12" s="277">
        <v>0</v>
      </c>
      <c r="Y12" s="277"/>
      <c r="Z12" s="277"/>
      <c r="AA12" s="277"/>
      <c r="AB12" s="277"/>
      <c r="AC12" s="277"/>
    </row>
    <row r="13" spans="1:42" ht="16.899999999999999" customHeight="1" x14ac:dyDescent="0.25">
      <c r="A13" s="222" t="s">
        <v>73</v>
      </c>
      <c r="B13" s="222"/>
      <c r="C13" s="221" t="s">
        <v>166</v>
      </c>
      <c r="D13" s="221"/>
      <c r="E13" s="221"/>
      <c r="F13" s="221"/>
      <c r="G13" s="221"/>
      <c r="H13" s="221"/>
      <c r="I13" s="221"/>
      <c r="J13" s="221"/>
      <c r="K13" s="221"/>
      <c r="L13" s="221"/>
      <c r="M13" s="221"/>
      <c r="N13" s="221"/>
      <c r="O13" s="221"/>
      <c r="P13" s="221"/>
      <c r="Q13" s="221"/>
      <c r="R13" s="221"/>
      <c r="S13" s="221"/>
      <c r="T13" s="221"/>
      <c r="U13" s="221"/>
      <c r="V13" s="221"/>
      <c r="W13" s="221"/>
      <c r="X13" s="277">
        <f>X10-X11</f>
        <v>16000</v>
      </c>
      <c r="Y13" s="277"/>
      <c r="Z13" s="277"/>
      <c r="AA13" s="277"/>
      <c r="AB13" s="277"/>
      <c r="AC13" s="277"/>
    </row>
    <row r="14" spans="1:42" s="10" customFormat="1" ht="16.899999999999999"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9"/>
      <c r="AE14" s="9"/>
      <c r="AF14" s="9"/>
      <c r="AG14" s="9"/>
      <c r="AH14" s="9"/>
      <c r="AI14" s="9"/>
      <c r="AJ14" s="9"/>
      <c r="AK14" s="9"/>
      <c r="AL14" s="9"/>
      <c r="AM14" s="9"/>
      <c r="AN14" s="9"/>
      <c r="AO14" s="9"/>
      <c r="AP14" s="4"/>
    </row>
    <row r="15" spans="1:42" s="5" customFormat="1" ht="30" customHeight="1" x14ac:dyDescent="0.25">
      <c r="A15" s="347" t="s">
        <v>243</v>
      </c>
      <c r="B15" s="348"/>
      <c r="C15" s="304" t="s">
        <v>167</v>
      </c>
      <c r="D15" s="305"/>
      <c r="E15" s="305"/>
      <c r="F15" s="305"/>
      <c r="G15" s="305"/>
      <c r="H15" s="305"/>
      <c r="I15" s="305"/>
      <c r="J15" s="305"/>
      <c r="K15" s="305"/>
      <c r="L15" s="305"/>
      <c r="M15" s="305"/>
      <c r="N15" s="305"/>
      <c r="O15" s="305"/>
      <c r="P15" s="305"/>
      <c r="Q15" s="305"/>
      <c r="R15" s="305"/>
      <c r="S15" s="305"/>
      <c r="T15" s="305"/>
      <c r="U15" s="305"/>
      <c r="V15" s="305"/>
      <c r="W15" s="306"/>
      <c r="X15" s="346" t="s">
        <v>4</v>
      </c>
      <c r="Y15" s="346"/>
      <c r="Z15" s="346"/>
      <c r="AA15" s="346"/>
      <c r="AB15" s="346"/>
      <c r="AC15" s="346"/>
      <c r="AD15" s="44"/>
      <c r="AE15" s="44"/>
      <c r="AF15" s="44"/>
      <c r="AG15" s="44"/>
      <c r="AH15" s="44"/>
      <c r="AI15" s="44"/>
      <c r="AJ15" s="44"/>
      <c r="AK15" s="44"/>
      <c r="AL15" s="44"/>
      <c r="AM15" s="44"/>
      <c r="AN15" s="44"/>
      <c r="AO15" s="44"/>
    </row>
    <row r="16" spans="1:42" ht="16.899999999999999" customHeight="1" x14ac:dyDescent="0.25">
      <c r="A16" s="228" t="s">
        <v>147</v>
      </c>
      <c r="B16" s="230"/>
      <c r="C16" s="221" t="s">
        <v>245</v>
      </c>
      <c r="D16" s="221"/>
      <c r="E16" s="221"/>
      <c r="F16" s="221"/>
      <c r="G16" s="221"/>
      <c r="H16" s="221"/>
      <c r="I16" s="221"/>
      <c r="J16" s="221"/>
      <c r="K16" s="221"/>
      <c r="L16" s="221"/>
      <c r="M16" s="221"/>
      <c r="N16" s="221"/>
      <c r="O16" s="221"/>
      <c r="P16" s="221"/>
      <c r="Q16" s="221"/>
      <c r="R16" s="221"/>
      <c r="S16" s="221"/>
      <c r="T16" s="221"/>
      <c r="U16" s="221"/>
      <c r="V16" s="221"/>
      <c r="W16" s="221"/>
      <c r="X16" s="345">
        <v>0</v>
      </c>
      <c r="Y16" s="345"/>
      <c r="Z16" s="345"/>
      <c r="AA16" s="345"/>
      <c r="AB16" s="345"/>
      <c r="AC16" s="345"/>
    </row>
    <row r="17" spans="1:42" ht="16.899999999999999" customHeight="1" x14ac:dyDescent="0.25">
      <c r="A17" s="228" t="s">
        <v>244</v>
      </c>
      <c r="B17" s="230"/>
      <c r="C17" s="221" t="s">
        <v>168</v>
      </c>
      <c r="D17" s="221"/>
      <c r="E17" s="221"/>
      <c r="F17" s="221"/>
      <c r="G17" s="221"/>
      <c r="H17" s="221"/>
      <c r="I17" s="221"/>
      <c r="J17" s="221"/>
      <c r="K17" s="221"/>
      <c r="L17" s="221"/>
      <c r="M17" s="221"/>
      <c r="N17" s="221"/>
      <c r="O17" s="221"/>
      <c r="P17" s="221"/>
      <c r="Q17" s="221"/>
      <c r="R17" s="221"/>
      <c r="S17" s="221"/>
      <c r="T17" s="221"/>
      <c r="U17" s="221"/>
      <c r="V17" s="221"/>
      <c r="W17" s="221"/>
      <c r="X17" s="345">
        <v>0</v>
      </c>
      <c r="Y17" s="345"/>
      <c r="Z17" s="345"/>
      <c r="AA17" s="345"/>
      <c r="AB17" s="345"/>
      <c r="AC17" s="345"/>
    </row>
    <row r="18" spans="1:42" ht="16.899999999999999" customHeight="1" x14ac:dyDescent="0.25">
      <c r="A18" s="228" t="s">
        <v>51</v>
      </c>
      <c r="B18" s="230"/>
      <c r="C18" s="221" t="s">
        <v>246</v>
      </c>
      <c r="D18" s="221"/>
      <c r="E18" s="221"/>
      <c r="F18" s="221"/>
      <c r="G18" s="221"/>
      <c r="H18" s="221"/>
      <c r="I18" s="221"/>
      <c r="J18" s="221"/>
      <c r="K18" s="221"/>
      <c r="L18" s="221"/>
      <c r="M18" s="221"/>
      <c r="N18" s="221"/>
      <c r="O18" s="221"/>
      <c r="P18" s="221"/>
      <c r="Q18" s="221"/>
      <c r="R18" s="221"/>
      <c r="S18" s="221"/>
      <c r="T18" s="221"/>
      <c r="U18" s="221"/>
      <c r="V18" s="221"/>
      <c r="W18" s="221"/>
      <c r="X18" s="345">
        <v>0</v>
      </c>
      <c r="Y18" s="345"/>
      <c r="Z18" s="345"/>
      <c r="AA18" s="345"/>
      <c r="AB18" s="345"/>
      <c r="AC18" s="345"/>
    </row>
    <row r="19" spans="1:42" ht="16.899999999999999" customHeight="1" x14ac:dyDescent="0.25">
      <c r="A19" s="228" t="s">
        <v>48</v>
      </c>
      <c r="B19" s="230"/>
      <c r="C19" s="221" t="s">
        <v>247</v>
      </c>
      <c r="D19" s="221"/>
      <c r="E19" s="221"/>
      <c r="F19" s="221"/>
      <c r="G19" s="221"/>
      <c r="H19" s="221"/>
      <c r="I19" s="221"/>
      <c r="J19" s="221"/>
      <c r="K19" s="221"/>
      <c r="L19" s="221"/>
      <c r="M19" s="221"/>
      <c r="N19" s="221"/>
      <c r="O19" s="221"/>
      <c r="P19" s="221"/>
      <c r="Q19" s="221"/>
      <c r="R19" s="221"/>
      <c r="S19" s="221"/>
      <c r="T19" s="221"/>
      <c r="U19" s="221"/>
      <c r="V19" s="221"/>
      <c r="W19" s="221"/>
      <c r="X19" s="345">
        <v>0</v>
      </c>
      <c r="Y19" s="345"/>
      <c r="Z19" s="345"/>
      <c r="AA19" s="345"/>
      <c r="AB19" s="345"/>
      <c r="AC19" s="345"/>
    </row>
    <row r="20" spans="1:42" ht="16.899999999999999" customHeight="1" x14ac:dyDescent="0.25">
      <c r="A20" s="228" t="s">
        <v>49</v>
      </c>
      <c r="B20" s="230"/>
      <c r="C20" s="221" t="s">
        <v>248</v>
      </c>
      <c r="D20" s="221"/>
      <c r="E20" s="221"/>
      <c r="F20" s="221"/>
      <c r="G20" s="221"/>
      <c r="H20" s="221"/>
      <c r="I20" s="221"/>
      <c r="J20" s="221"/>
      <c r="K20" s="221"/>
      <c r="L20" s="221"/>
      <c r="M20" s="221"/>
      <c r="N20" s="221"/>
      <c r="O20" s="221"/>
      <c r="P20" s="221"/>
      <c r="Q20" s="221"/>
      <c r="R20" s="221"/>
      <c r="S20" s="221"/>
      <c r="T20" s="221"/>
      <c r="U20" s="221"/>
      <c r="V20" s="221"/>
      <c r="W20" s="221"/>
      <c r="X20" s="345">
        <v>0</v>
      </c>
      <c r="Y20" s="345"/>
      <c r="Z20" s="345"/>
      <c r="AA20" s="345"/>
      <c r="AB20" s="345"/>
      <c r="AC20" s="345"/>
    </row>
    <row r="21" spans="1:42" ht="16.899999999999999" customHeight="1" x14ac:dyDescent="0.25">
      <c r="A21" s="222" t="s">
        <v>81</v>
      </c>
      <c r="B21" s="222"/>
      <c r="C21" s="221" t="s">
        <v>169</v>
      </c>
      <c r="D21" s="221"/>
      <c r="E21" s="221"/>
      <c r="F21" s="221"/>
      <c r="G21" s="221"/>
      <c r="H21" s="221"/>
      <c r="I21" s="221"/>
      <c r="J21" s="221"/>
      <c r="K21" s="221"/>
      <c r="L21" s="221"/>
      <c r="M21" s="221"/>
      <c r="N21" s="221"/>
      <c r="O21" s="221"/>
      <c r="P21" s="221"/>
      <c r="Q21" s="221"/>
      <c r="R21" s="221"/>
      <c r="S21" s="221"/>
      <c r="T21" s="221"/>
      <c r="U21" s="221"/>
      <c r="V21" s="221"/>
      <c r="W21" s="221"/>
      <c r="X21" s="345">
        <v>0</v>
      </c>
      <c r="Y21" s="345"/>
      <c r="Z21" s="345"/>
      <c r="AA21" s="345"/>
      <c r="AB21" s="345"/>
      <c r="AC21" s="345"/>
    </row>
    <row r="22" spans="1:42" ht="16.899999999999999" customHeight="1" x14ac:dyDescent="0.25">
      <c r="A22" s="222" t="s">
        <v>170</v>
      </c>
      <c r="B22" s="222"/>
      <c r="C22" s="221" t="s">
        <v>171</v>
      </c>
      <c r="D22" s="221"/>
      <c r="E22" s="221"/>
      <c r="F22" s="221"/>
      <c r="G22" s="221"/>
      <c r="H22" s="221"/>
      <c r="I22" s="221"/>
      <c r="J22" s="221"/>
      <c r="K22" s="221"/>
      <c r="L22" s="221"/>
      <c r="M22" s="221"/>
      <c r="N22" s="221"/>
      <c r="O22" s="221"/>
      <c r="P22" s="221"/>
      <c r="Q22" s="221"/>
      <c r="R22" s="221"/>
      <c r="S22" s="221"/>
      <c r="T22" s="221"/>
      <c r="U22" s="221"/>
      <c r="V22" s="221"/>
      <c r="W22" s="221"/>
      <c r="X22" s="345">
        <v>0</v>
      </c>
      <c r="Y22" s="345"/>
      <c r="Z22" s="345"/>
      <c r="AA22" s="345"/>
      <c r="AB22" s="345"/>
      <c r="AC22" s="345"/>
    </row>
    <row r="23" spans="1:42" ht="16.899999999999999" customHeight="1" x14ac:dyDescent="0.25">
      <c r="A23" s="222" t="s">
        <v>88</v>
      </c>
      <c r="B23" s="222"/>
      <c r="C23" s="221" t="s">
        <v>249</v>
      </c>
      <c r="D23" s="221"/>
      <c r="E23" s="221"/>
      <c r="F23" s="221"/>
      <c r="G23" s="221"/>
      <c r="H23" s="221"/>
      <c r="I23" s="221"/>
      <c r="J23" s="221"/>
      <c r="K23" s="221"/>
      <c r="L23" s="221"/>
      <c r="M23" s="221"/>
      <c r="N23" s="221"/>
      <c r="O23" s="221"/>
      <c r="P23" s="221"/>
      <c r="Q23" s="221"/>
      <c r="R23" s="221"/>
      <c r="S23" s="221"/>
      <c r="T23" s="221"/>
      <c r="U23" s="221"/>
      <c r="V23" s="221"/>
      <c r="W23" s="221"/>
      <c r="X23" s="345">
        <v>0</v>
      </c>
      <c r="Y23" s="345"/>
      <c r="Z23" s="345"/>
      <c r="AA23" s="345"/>
      <c r="AB23" s="345"/>
      <c r="AC23" s="345"/>
    </row>
    <row r="24" spans="1:42" s="9" customFormat="1" ht="16.899999999999999" customHeight="1" x14ac:dyDescent="0.25">
      <c r="A24" s="222" t="s">
        <v>93</v>
      </c>
      <c r="B24" s="222"/>
      <c r="C24" s="221" t="s">
        <v>172</v>
      </c>
      <c r="D24" s="221"/>
      <c r="E24" s="221"/>
      <c r="F24" s="221"/>
      <c r="G24" s="221"/>
      <c r="H24" s="221"/>
      <c r="I24" s="221"/>
      <c r="J24" s="221"/>
      <c r="K24" s="221"/>
      <c r="L24" s="221"/>
      <c r="M24" s="221"/>
      <c r="N24" s="221"/>
      <c r="O24" s="221"/>
      <c r="P24" s="221"/>
      <c r="Q24" s="221"/>
      <c r="R24" s="221"/>
      <c r="S24" s="221"/>
      <c r="T24" s="221"/>
      <c r="U24" s="221"/>
      <c r="V24" s="221"/>
      <c r="W24" s="221"/>
      <c r="X24" s="345">
        <v>0</v>
      </c>
      <c r="Y24" s="345"/>
      <c r="Z24" s="345"/>
      <c r="AA24" s="345"/>
      <c r="AB24" s="345"/>
      <c r="AC24" s="345"/>
      <c r="AP24" s="4"/>
    </row>
    <row r="25" spans="1:42" s="9" customFormat="1" ht="16.899999999999999" customHeight="1" x14ac:dyDescent="0.25">
      <c r="A25" s="222" t="s">
        <v>173</v>
      </c>
      <c r="B25" s="222"/>
      <c r="C25" s="221" t="s">
        <v>174</v>
      </c>
      <c r="D25" s="221"/>
      <c r="E25" s="221"/>
      <c r="F25" s="221"/>
      <c r="G25" s="221"/>
      <c r="H25" s="221"/>
      <c r="I25" s="221"/>
      <c r="J25" s="221"/>
      <c r="K25" s="221"/>
      <c r="L25" s="221"/>
      <c r="M25" s="221"/>
      <c r="N25" s="221"/>
      <c r="O25" s="221"/>
      <c r="P25" s="221"/>
      <c r="Q25" s="221"/>
      <c r="R25" s="221"/>
      <c r="S25" s="221"/>
      <c r="T25" s="221"/>
      <c r="U25" s="221"/>
      <c r="V25" s="221"/>
      <c r="W25" s="221"/>
      <c r="X25" s="345">
        <v>0</v>
      </c>
      <c r="Y25" s="345"/>
      <c r="Z25" s="345"/>
      <c r="AA25" s="345"/>
      <c r="AB25" s="345"/>
      <c r="AC25" s="345"/>
      <c r="AP25" s="4"/>
    </row>
    <row r="26" spans="1:42" s="9" customFormat="1" ht="16.899999999999999" customHeight="1" x14ac:dyDescent="0.25">
      <c r="A26" s="222" t="s">
        <v>175</v>
      </c>
      <c r="B26" s="222"/>
      <c r="C26" s="221" t="s">
        <v>250</v>
      </c>
      <c r="D26" s="221"/>
      <c r="E26" s="221"/>
      <c r="F26" s="221"/>
      <c r="G26" s="221"/>
      <c r="H26" s="221"/>
      <c r="I26" s="221"/>
      <c r="J26" s="221"/>
      <c r="K26" s="221"/>
      <c r="L26" s="221"/>
      <c r="M26" s="221"/>
      <c r="N26" s="221"/>
      <c r="O26" s="221"/>
      <c r="P26" s="221"/>
      <c r="Q26" s="221"/>
      <c r="R26" s="221"/>
      <c r="S26" s="221"/>
      <c r="T26" s="221"/>
      <c r="U26" s="221"/>
      <c r="V26" s="221"/>
      <c r="W26" s="221"/>
      <c r="X26" s="345">
        <v>0</v>
      </c>
      <c r="Y26" s="345"/>
      <c r="Z26" s="345"/>
      <c r="AA26" s="345"/>
      <c r="AB26" s="345"/>
      <c r="AC26" s="345"/>
      <c r="AP26" s="4"/>
    </row>
    <row r="27" spans="1:42" s="9" customForma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P27" s="4"/>
    </row>
    <row r="28" spans="1:42" s="9" customForma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P28" s="4"/>
    </row>
    <row r="29" spans="1:42" s="9" customForma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P29" s="4"/>
    </row>
    <row r="30" spans="1:42" x14ac:dyDescent="0.25">
      <c r="A30" s="4"/>
      <c r="R30" s="4"/>
      <c r="W30" s="4"/>
      <c r="X30" s="4"/>
      <c r="Y30" s="4"/>
      <c r="Z30" s="4"/>
      <c r="AA30" s="4"/>
      <c r="AB30" s="4"/>
      <c r="AC30" s="4"/>
    </row>
    <row r="31" spans="1:42" x14ac:dyDescent="0.25">
      <c r="A31" s="4"/>
      <c r="R31" s="4"/>
      <c r="W31" s="4"/>
      <c r="X31" s="4"/>
      <c r="Y31" s="4"/>
      <c r="Z31" s="4"/>
      <c r="AA31" s="4"/>
      <c r="AB31" s="4"/>
      <c r="AC31" s="4"/>
    </row>
    <row r="32" spans="1:42" x14ac:dyDescent="0.25">
      <c r="A32" s="4"/>
      <c r="R32" s="4"/>
      <c r="W32" s="4"/>
      <c r="X32" s="4"/>
      <c r="Y32" s="4"/>
      <c r="Z32" s="4"/>
      <c r="AA32" s="4"/>
      <c r="AB32" s="4"/>
      <c r="AC32" s="4"/>
    </row>
  </sheetData>
  <mergeCells count="64">
    <mergeCell ref="A1:AC1"/>
    <mergeCell ref="B3:E3"/>
    <mergeCell ref="F3:L3"/>
    <mergeCell ref="M3:O3"/>
    <mergeCell ref="B5:F5"/>
    <mergeCell ref="G5:L5"/>
    <mergeCell ref="M5:R5"/>
    <mergeCell ref="S5:AA5"/>
    <mergeCell ref="C11:W11"/>
    <mergeCell ref="X11:AC11"/>
    <mergeCell ref="B6:F6"/>
    <mergeCell ref="G6:AA6"/>
    <mergeCell ref="A9:B9"/>
    <mergeCell ref="X9:AC9"/>
    <mergeCell ref="C9:W9"/>
    <mergeCell ref="X8:AC8"/>
    <mergeCell ref="A8:B8"/>
    <mergeCell ref="C8:W8"/>
    <mergeCell ref="A10:B10"/>
    <mergeCell ref="C10:W10"/>
    <mergeCell ref="X10:AC10"/>
    <mergeCell ref="A11:B11"/>
    <mergeCell ref="A12:B12"/>
    <mergeCell ref="C12:W12"/>
    <mergeCell ref="X12:AC12"/>
    <mergeCell ref="A13:B13"/>
    <mergeCell ref="C13:W13"/>
    <mergeCell ref="X13:AC13"/>
    <mergeCell ref="A18:B18"/>
    <mergeCell ref="C18:W18"/>
    <mergeCell ref="X18:AC18"/>
    <mergeCell ref="X22:AC22"/>
    <mergeCell ref="A23:B23"/>
    <mergeCell ref="C23:W23"/>
    <mergeCell ref="X23:AC23"/>
    <mergeCell ref="A22:B22"/>
    <mergeCell ref="C22:W22"/>
    <mergeCell ref="A16:B16"/>
    <mergeCell ref="C16:W16"/>
    <mergeCell ref="X15:AC15"/>
    <mergeCell ref="X16:AC16"/>
    <mergeCell ref="A17:B17"/>
    <mergeCell ref="C17:W17"/>
    <mergeCell ref="X17:AC17"/>
    <mergeCell ref="A15:B15"/>
    <mergeCell ref="C15:W15"/>
    <mergeCell ref="A24:B24"/>
    <mergeCell ref="C24:W24"/>
    <mergeCell ref="X25:AC25"/>
    <mergeCell ref="X24:AC24"/>
    <mergeCell ref="X19:AC19"/>
    <mergeCell ref="A20:B20"/>
    <mergeCell ref="C20:W20"/>
    <mergeCell ref="X20:AC20"/>
    <mergeCell ref="A21:B21"/>
    <mergeCell ref="C21:W21"/>
    <mergeCell ref="X21:AC21"/>
    <mergeCell ref="A19:B19"/>
    <mergeCell ref="C19:W19"/>
    <mergeCell ref="A26:B26"/>
    <mergeCell ref="C26:W26"/>
    <mergeCell ref="X26:AC26"/>
    <mergeCell ref="A25:B25"/>
    <mergeCell ref="C25:W25"/>
  </mergeCells>
  <pageMargins left="1" right="1" top="1" bottom="1" header="0.5" footer="0.5"/>
  <pageSetup scale="8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1"/>
  <sheetViews>
    <sheetView view="pageBreakPreview" topLeftCell="A10" zoomScale="130" zoomScaleNormal="100" zoomScaleSheetLayoutView="130" workbookViewId="0">
      <selection activeCell="C13" sqref="C13:W13"/>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36" width="3.28515625" style="9" customWidth="1"/>
    <col min="37" max="40" width="3.28515625" style="4" customWidth="1"/>
    <col min="41" max="42" width="8.85546875" style="4" customWidth="1"/>
    <col min="43" max="43" width="12" style="4" bestFit="1" customWidth="1"/>
    <col min="44" max="44" width="11.85546875" style="4" bestFit="1" customWidth="1"/>
    <col min="45" max="251" width="8.85546875" style="4"/>
    <col min="252" max="252" width="4.5703125" style="4" customWidth="1"/>
    <col min="253" max="253" width="11.7109375" style="4" customWidth="1"/>
    <col min="254" max="254" width="24.28515625" style="4" customWidth="1"/>
    <col min="255" max="255" width="16.28515625" style="4" customWidth="1"/>
    <col min="256" max="266" width="3.28515625" style="4" customWidth="1"/>
    <col min="267" max="267" width="2.5703125" style="4" bestFit="1" customWidth="1"/>
    <col min="268" max="268" width="7.7109375" style="4" customWidth="1"/>
    <col min="269" max="269" width="14.42578125" style="4" customWidth="1"/>
    <col min="270" max="272" width="3.28515625" style="4" customWidth="1"/>
    <col min="273" max="292" width="0" style="4" hidden="1" customWidth="1"/>
    <col min="293" max="293" width="10.42578125" style="4" bestFit="1" customWidth="1"/>
    <col min="294" max="295" width="8.85546875" style="4"/>
    <col min="296" max="296" width="10.7109375" style="4" bestFit="1" customWidth="1"/>
    <col min="297" max="507" width="8.85546875" style="4"/>
    <col min="508" max="508" width="4.5703125" style="4" customWidth="1"/>
    <col min="509" max="509" width="11.7109375" style="4" customWidth="1"/>
    <col min="510" max="510" width="24.28515625" style="4" customWidth="1"/>
    <col min="511" max="511" width="16.28515625" style="4" customWidth="1"/>
    <col min="512" max="522" width="3.28515625" style="4" customWidth="1"/>
    <col min="523" max="523" width="2.5703125" style="4" bestFit="1" customWidth="1"/>
    <col min="524" max="524" width="7.7109375" style="4" customWidth="1"/>
    <col min="525" max="525" width="14.42578125" style="4" customWidth="1"/>
    <col min="526" max="528" width="3.28515625" style="4" customWidth="1"/>
    <col min="529" max="548" width="0" style="4" hidden="1" customWidth="1"/>
    <col min="549" max="549" width="10.42578125" style="4" bestFit="1" customWidth="1"/>
    <col min="550" max="551" width="8.85546875" style="4"/>
    <col min="552" max="552" width="10.7109375" style="4" bestFit="1" customWidth="1"/>
    <col min="553" max="763" width="8.85546875" style="4"/>
    <col min="764" max="764" width="4.5703125" style="4" customWidth="1"/>
    <col min="765" max="765" width="11.7109375" style="4" customWidth="1"/>
    <col min="766" max="766" width="24.28515625" style="4" customWidth="1"/>
    <col min="767" max="767" width="16.28515625" style="4" customWidth="1"/>
    <col min="768" max="778" width="3.28515625" style="4" customWidth="1"/>
    <col min="779" max="779" width="2.5703125" style="4" bestFit="1" customWidth="1"/>
    <col min="780" max="780" width="7.7109375" style="4" customWidth="1"/>
    <col min="781" max="781" width="14.42578125" style="4" customWidth="1"/>
    <col min="782" max="784" width="3.28515625" style="4" customWidth="1"/>
    <col min="785" max="804" width="0" style="4" hidden="1" customWidth="1"/>
    <col min="805" max="805" width="10.42578125" style="4" bestFit="1" customWidth="1"/>
    <col min="806" max="807" width="8.85546875" style="4"/>
    <col min="808" max="808" width="10.7109375" style="4" bestFit="1" customWidth="1"/>
    <col min="809" max="1019" width="8.85546875" style="4"/>
    <col min="1020" max="1020" width="4.5703125" style="4" customWidth="1"/>
    <col min="1021" max="1021" width="11.7109375" style="4" customWidth="1"/>
    <col min="1022" max="1022" width="24.28515625" style="4" customWidth="1"/>
    <col min="1023" max="1023" width="16.28515625" style="4" customWidth="1"/>
    <col min="1024" max="1034" width="3.28515625" style="4" customWidth="1"/>
    <col min="1035" max="1035" width="2.5703125" style="4" bestFit="1" customWidth="1"/>
    <col min="1036" max="1036" width="7.7109375" style="4" customWidth="1"/>
    <col min="1037" max="1037" width="14.42578125" style="4" customWidth="1"/>
    <col min="1038" max="1040" width="3.28515625" style="4" customWidth="1"/>
    <col min="1041" max="1060" width="0" style="4" hidden="1" customWidth="1"/>
    <col min="1061" max="1061" width="10.42578125" style="4" bestFit="1" customWidth="1"/>
    <col min="1062" max="1063" width="8.85546875" style="4"/>
    <col min="1064" max="1064" width="10.7109375" style="4" bestFit="1" customWidth="1"/>
    <col min="1065" max="1275" width="8.85546875" style="4"/>
    <col min="1276" max="1276" width="4.5703125" style="4" customWidth="1"/>
    <col min="1277" max="1277" width="11.7109375" style="4" customWidth="1"/>
    <col min="1278" max="1278" width="24.28515625" style="4" customWidth="1"/>
    <col min="1279" max="1279" width="16.28515625" style="4" customWidth="1"/>
    <col min="1280" max="1290" width="3.28515625" style="4" customWidth="1"/>
    <col min="1291" max="1291" width="2.5703125" style="4" bestFit="1" customWidth="1"/>
    <col min="1292" max="1292" width="7.7109375" style="4" customWidth="1"/>
    <col min="1293" max="1293" width="14.42578125" style="4" customWidth="1"/>
    <col min="1294" max="1296" width="3.28515625" style="4" customWidth="1"/>
    <col min="1297" max="1316" width="0" style="4" hidden="1" customWidth="1"/>
    <col min="1317" max="1317" width="10.42578125" style="4" bestFit="1" customWidth="1"/>
    <col min="1318" max="1319" width="8.85546875" style="4"/>
    <col min="1320" max="1320" width="10.7109375" style="4" bestFit="1" customWidth="1"/>
    <col min="1321" max="1531" width="8.85546875" style="4"/>
    <col min="1532" max="1532" width="4.5703125" style="4" customWidth="1"/>
    <col min="1533" max="1533" width="11.7109375" style="4" customWidth="1"/>
    <col min="1534" max="1534" width="24.28515625" style="4" customWidth="1"/>
    <col min="1535" max="1535" width="16.28515625" style="4" customWidth="1"/>
    <col min="1536" max="1546" width="3.28515625" style="4" customWidth="1"/>
    <col min="1547" max="1547" width="2.5703125" style="4" bestFit="1" customWidth="1"/>
    <col min="1548" max="1548" width="7.7109375" style="4" customWidth="1"/>
    <col min="1549" max="1549" width="14.42578125" style="4" customWidth="1"/>
    <col min="1550" max="1552" width="3.28515625" style="4" customWidth="1"/>
    <col min="1553" max="1572" width="0" style="4" hidden="1" customWidth="1"/>
    <col min="1573" max="1573" width="10.42578125" style="4" bestFit="1" customWidth="1"/>
    <col min="1574" max="1575" width="8.85546875" style="4"/>
    <col min="1576" max="1576" width="10.7109375" style="4" bestFit="1" customWidth="1"/>
    <col min="1577" max="1787" width="8.85546875" style="4"/>
    <col min="1788" max="1788" width="4.5703125" style="4" customWidth="1"/>
    <col min="1789" max="1789" width="11.7109375" style="4" customWidth="1"/>
    <col min="1790" max="1790" width="24.28515625" style="4" customWidth="1"/>
    <col min="1791" max="1791" width="16.28515625" style="4" customWidth="1"/>
    <col min="1792" max="1802" width="3.28515625" style="4" customWidth="1"/>
    <col min="1803" max="1803" width="2.5703125" style="4" bestFit="1" customWidth="1"/>
    <col min="1804" max="1804" width="7.7109375" style="4" customWidth="1"/>
    <col min="1805" max="1805" width="14.42578125" style="4" customWidth="1"/>
    <col min="1806" max="1808" width="3.28515625" style="4" customWidth="1"/>
    <col min="1809" max="1828" width="0" style="4" hidden="1" customWidth="1"/>
    <col min="1829" max="1829" width="10.42578125" style="4" bestFit="1" customWidth="1"/>
    <col min="1830" max="1831" width="8.85546875" style="4"/>
    <col min="1832" max="1832" width="10.7109375" style="4" bestFit="1" customWidth="1"/>
    <col min="1833" max="2043" width="8.85546875" style="4"/>
    <col min="2044" max="2044" width="4.5703125" style="4" customWidth="1"/>
    <col min="2045" max="2045" width="11.7109375" style="4" customWidth="1"/>
    <col min="2046" max="2046" width="24.28515625" style="4" customWidth="1"/>
    <col min="2047" max="2047" width="16.28515625" style="4" customWidth="1"/>
    <col min="2048" max="2058" width="3.28515625" style="4" customWidth="1"/>
    <col min="2059" max="2059" width="2.5703125" style="4" bestFit="1" customWidth="1"/>
    <col min="2060" max="2060" width="7.7109375" style="4" customWidth="1"/>
    <col min="2061" max="2061" width="14.42578125" style="4" customWidth="1"/>
    <col min="2062" max="2064" width="3.28515625" style="4" customWidth="1"/>
    <col min="2065" max="2084" width="0" style="4" hidden="1" customWidth="1"/>
    <col min="2085" max="2085" width="10.42578125" style="4" bestFit="1" customWidth="1"/>
    <col min="2086" max="2087" width="8.85546875" style="4"/>
    <col min="2088" max="2088" width="10.7109375" style="4" bestFit="1" customWidth="1"/>
    <col min="2089" max="2299" width="8.85546875" style="4"/>
    <col min="2300" max="2300" width="4.5703125" style="4" customWidth="1"/>
    <col min="2301" max="2301" width="11.7109375" style="4" customWidth="1"/>
    <col min="2302" max="2302" width="24.28515625" style="4" customWidth="1"/>
    <col min="2303" max="2303" width="16.28515625" style="4" customWidth="1"/>
    <col min="2304" max="2314" width="3.28515625" style="4" customWidth="1"/>
    <col min="2315" max="2315" width="2.5703125" style="4" bestFit="1" customWidth="1"/>
    <col min="2316" max="2316" width="7.7109375" style="4" customWidth="1"/>
    <col min="2317" max="2317" width="14.42578125" style="4" customWidth="1"/>
    <col min="2318" max="2320" width="3.28515625" style="4" customWidth="1"/>
    <col min="2321" max="2340" width="0" style="4" hidden="1" customWidth="1"/>
    <col min="2341" max="2341" width="10.42578125" style="4" bestFit="1" customWidth="1"/>
    <col min="2342" max="2343" width="8.85546875" style="4"/>
    <col min="2344" max="2344" width="10.7109375" style="4" bestFit="1" customWidth="1"/>
    <col min="2345" max="2555" width="8.85546875" style="4"/>
    <col min="2556" max="2556" width="4.5703125" style="4" customWidth="1"/>
    <col min="2557" max="2557" width="11.7109375" style="4" customWidth="1"/>
    <col min="2558" max="2558" width="24.28515625" style="4" customWidth="1"/>
    <col min="2559" max="2559" width="16.28515625" style="4" customWidth="1"/>
    <col min="2560" max="2570" width="3.28515625" style="4" customWidth="1"/>
    <col min="2571" max="2571" width="2.5703125" style="4" bestFit="1" customWidth="1"/>
    <col min="2572" max="2572" width="7.7109375" style="4" customWidth="1"/>
    <col min="2573" max="2573" width="14.42578125" style="4" customWidth="1"/>
    <col min="2574" max="2576" width="3.28515625" style="4" customWidth="1"/>
    <col min="2577" max="2596" width="0" style="4" hidden="1" customWidth="1"/>
    <col min="2597" max="2597" width="10.42578125" style="4" bestFit="1" customWidth="1"/>
    <col min="2598" max="2599" width="8.85546875" style="4"/>
    <col min="2600" max="2600" width="10.7109375" style="4" bestFit="1" customWidth="1"/>
    <col min="2601" max="2811" width="8.85546875" style="4"/>
    <col min="2812" max="2812" width="4.5703125" style="4" customWidth="1"/>
    <col min="2813" max="2813" width="11.7109375" style="4" customWidth="1"/>
    <col min="2814" max="2814" width="24.28515625" style="4" customWidth="1"/>
    <col min="2815" max="2815" width="16.28515625" style="4" customWidth="1"/>
    <col min="2816" max="2826" width="3.28515625" style="4" customWidth="1"/>
    <col min="2827" max="2827" width="2.5703125" style="4" bestFit="1" customWidth="1"/>
    <col min="2828" max="2828" width="7.7109375" style="4" customWidth="1"/>
    <col min="2829" max="2829" width="14.42578125" style="4" customWidth="1"/>
    <col min="2830" max="2832" width="3.28515625" style="4" customWidth="1"/>
    <col min="2833" max="2852" width="0" style="4" hidden="1" customWidth="1"/>
    <col min="2853" max="2853" width="10.42578125" style="4" bestFit="1" customWidth="1"/>
    <col min="2854" max="2855" width="8.85546875" style="4"/>
    <col min="2856" max="2856" width="10.7109375" style="4" bestFit="1" customWidth="1"/>
    <col min="2857" max="3067" width="8.85546875" style="4"/>
    <col min="3068" max="3068" width="4.5703125" style="4" customWidth="1"/>
    <col min="3069" max="3069" width="11.7109375" style="4" customWidth="1"/>
    <col min="3070" max="3070" width="24.28515625" style="4" customWidth="1"/>
    <col min="3071" max="3071" width="16.28515625" style="4" customWidth="1"/>
    <col min="3072" max="3082" width="3.28515625" style="4" customWidth="1"/>
    <col min="3083" max="3083" width="2.5703125" style="4" bestFit="1" customWidth="1"/>
    <col min="3084" max="3084" width="7.7109375" style="4" customWidth="1"/>
    <col min="3085" max="3085" width="14.42578125" style="4" customWidth="1"/>
    <col min="3086" max="3088" width="3.28515625" style="4" customWidth="1"/>
    <col min="3089" max="3108" width="0" style="4" hidden="1" customWidth="1"/>
    <col min="3109" max="3109" width="10.42578125" style="4" bestFit="1" customWidth="1"/>
    <col min="3110" max="3111" width="8.85546875" style="4"/>
    <col min="3112" max="3112" width="10.7109375" style="4" bestFit="1" customWidth="1"/>
    <col min="3113" max="3323" width="8.85546875" style="4"/>
    <col min="3324" max="3324" width="4.5703125" style="4" customWidth="1"/>
    <col min="3325" max="3325" width="11.7109375" style="4" customWidth="1"/>
    <col min="3326" max="3326" width="24.28515625" style="4" customWidth="1"/>
    <col min="3327" max="3327" width="16.28515625" style="4" customWidth="1"/>
    <col min="3328" max="3338" width="3.28515625" style="4" customWidth="1"/>
    <col min="3339" max="3339" width="2.5703125" style="4" bestFit="1" customWidth="1"/>
    <col min="3340" max="3340" width="7.7109375" style="4" customWidth="1"/>
    <col min="3341" max="3341" width="14.42578125" style="4" customWidth="1"/>
    <col min="3342" max="3344" width="3.28515625" style="4" customWidth="1"/>
    <col min="3345" max="3364" width="0" style="4" hidden="1" customWidth="1"/>
    <col min="3365" max="3365" width="10.42578125" style="4" bestFit="1" customWidth="1"/>
    <col min="3366" max="3367" width="8.85546875" style="4"/>
    <col min="3368" max="3368" width="10.7109375" style="4" bestFit="1" customWidth="1"/>
    <col min="3369" max="3579" width="8.85546875" style="4"/>
    <col min="3580" max="3580" width="4.5703125" style="4" customWidth="1"/>
    <col min="3581" max="3581" width="11.7109375" style="4" customWidth="1"/>
    <col min="3582" max="3582" width="24.28515625" style="4" customWidth="1"/>
    <col min="3583" max="3583" width="16.28515625" style="4" customWidth="1"/>
    <col min="3584" max="3594" width="3.28515625" style="4" customWidth="1"/>
    <col min="3595" max="3595" width="2.5703125" style="4" bestFit="1" customWidth="1"/>
    <col min="3596" max="3596" width="7.7109375" style="4" customWidth="1"/>
    <col min="3597" max="3597" width="14.42578125" style="4" customWidth="1"/>
    <col min="3598" max="3600" width="3.28515625" style="4" customWidth="1"/>
    <col min="3601" max="3620" width="0" style="4" hidden="1" customWidth="1"/>
    <col min="3621" max="3621" width="10.42578125" style="4" bestFit="1" customWidth="1"/>
    <col min="3622" max="3623" width="8.85546875" style="4"/>
    <col min="3624" max="3624" width="10.7109375" style="4" bestFit="1" customWidth="1"/>
    <col min="3625" max="3835" width="8.85546875" style="4"/>
    <col min="3836" max="3836" width="4.5703125" style="4" customWidth="1"/>
    <col min="3837" max="3837" width="11.7109375" style="4" customWidth="1"/>
    <col min="3838" max="3838" width="24.28515625" style="4" customWidth="1"/>
    <col min="3839" max="3839" width="16.28515625" style="4" customWidth="1"/>
    <col min="3840" max="3850" width="3.28515625" style="4" customWidth="1"/>
    <col min="3851" max="3851" width="2.5703125" style="4" bestFit="1" customWidth="1"/>
    <col min="3852" max="3852" width="7.7109375" style="4" customWidth="1"/>
    <col min="3853" max="3853" width="14.42578125" style="4" customWidth="1"/>
    <col min="3854" max="3856" width="3.28515625" style="4" customWidth="1"/>
    <col min="3857" max="3876" width="0" style="4" hidden="1" customWidth="1"/>
    <col min="3877" max="3877" width="10.42578125" style="4" bestFit="1" customWidth="1"/>
    <col min="3878" max="3879" width="8.85546875" style="4"/>
    <col min="3880" max="3880" width="10.7109375" style="4" bestFit="1" customWidth="1"/>
    <col min="3881" max="4091" width="8.85546875" style="4"/>
    <col min="4092" max="4092" width="4.5703125" style="4" customWidth="1"/>
    <col min="4093" max="4093" width="11.7109375" style="4" customWidth="1"/>
    <col min="4094" max="4094" width="24.28515625" style="4" customWidth="1"/>
    <col min="4095" max="4095" width="16.28515625" style="4" customWidth="1"/>
    <col min="4096" max="4106" width="3.28515625" style="4" customWidth="1"/>
    <col min="4107" max="4107" width="2.5703125" style="4" bestFit="1" customWidth="1"/>
    <col min="4108" max="4108" width="7.7109375" style="4" customWidth="1"/>
    <col min="4109" max="4109" width="14.42578125" style="4" customWidth="1"/>
    <col min="4110" max="4112" width="3.28515625" style="4" customWidth="1"/>
    <col min="4113" max="4132" width="0" style="4" hidden="1" customWidth="1"/>
    <col min="4133" max="4133" width="10.42578125" style="4" bestFit="1" customWidth="1"/>
    <col min="4134" max="4135" width="8.85546875" style="4"/>
    <col min="4136" max="4136" width="10.7109375" style="4" bestFit="1" customWidth="1"/>
    <col min="4137" max="4347" width="8.85546875" style="4"/>
    <col min="4348" max="4348" width="4.5703125" style="4" customWidth="1"/>
    <col min="4349" max="4349" width="11.7109375" style="4" customWidth="1"/>
    <col min="4350" max="4350" width="24.28515625" style="4" customWidth="1"/>
    <col min="4351" max="4351" width="16.28515625" style="4" customWidth="1"/>
    <col min="4352" max="4362" width="3.28515625" style="4" customWidth="1"/>
    <col min="4363" max="4363" width="2.5703125" style="4" bestFit="1" customWidth="1"/>
    <col min="4364" max="4364" width="7.7109375" style="4" customWidth="1"/>
    <col min="4365" max="4365" width="14.42578125" style="4" customWidth="1"/>
    <col min="4366" max="4368" width="3.28515625" style="4" customWidth="1"/>
    <col min="4369" max="4388" width="0" style="4" hidden="1" customWidth="1"/>
    <col min="4389" max="4389" width="10.42578125" style="4" bestFit="1" customWidth="1"/>
    <col min="4390" max="4391" width="8.85546875" style="4"/>
    <col min="4392" max="4392" width="10.7109375" style="4" bestFit="1" customWidth="1"/>
    <col min="4393" max="4603" width="8.85546875" style="4"/>
    <col min="4604" max="4604" width="4.5703125" style="4" customWidth="1"/>
    <col min="4605" max="4605" width="11.7109375" style="4" customWidth="1"/>
    <col min="4606" max="4606" width="24.28515625" style="4" customWidth="1"/>
    <col min="4607" max="4607" width="16.28515625" style="4" customWidth="1"/>
    <col min="4608" max="4618" width="3.28515625" style="4" customWidth="1"/>
    <col min="4619" max="4619" width="2.5703125" style="4" bestFit="1" customWidth="1"/>
    <col min="4620" max="4620" width="7.7109375" style="4" customWidth="1"/>
    <col min="4621" max="4621" width="14.42578125" style="4" customWidth="1"/>
    <col min="4622" max="4624" width="3.28515625" style="4" customWidth="1"/>
    <col min="4625" max="4644" width="0" style="4" hidden="1" customWidth="1"/>
    <col min="4645" max="4645" width="10.42578125" style="4" bestFit="1" customWidth="1"/>
    <col min="4646" max="4647" width="8.85546875" style="4"/>
    <col min="4648" max="4648" width="10.7109375" style="4" bestFit="1" customWidth="1"/>
    <col min="4649" max="4859" width="8.85546875" style="4"/>
    <col min="4860" max="4860" width="4.5703125" style="4" customWidth="1"/>
    <col min="4861" max="4861" width="11.7109375" style="4" customWidth="1"/>
    <col min="4862" max="4862" width="24.28515625" style="4" customWidth="1"/>
    <col min="4863" max="4863" width="16.28515625" style="4" customWidth="1"/>
    <col min="4864" max="4874" width="3.28515625" style="4" customWidth="1"/>
    <col min="4875" max="4875" width="2.5703125" style="4" bestFit="1" customWidth="1"/>
    <col min="4876" max="4876" width="7.7109375" style="4" customWidth="1"/>
    <col min="4877" max="4877" width="14.42578125" style="4" customWidth="1"/>
    <col min="4878" max="4880" width="3.28515625" style="4" customWidth="1"/>
    <col min="4881" max="4900" width="0" style="4" hidden="1" customWidth="1"/>
    <col min="4901" max="4901" width="10.42578125" style="4" bestFit="1" customWidth="1"/>
    <col min="4902" max="4903" width="8.85546875" style="4"/>
    <col min="4904" max="4904" width="10.7109375" style="4" bestFit="1" customWidth="1"/>
    <col min="4905" max="5115" width="8.85546875" style="4"/>
    <col min="5116" max="5116" width="4.5703125" style="4" customWidth="1"/>
    <col min="5117" max="5117" width="11.7109375" style="4" customWidth="1"/>
    <col min="5118" max="5118" width="24.28515625" style="4" customWidth="1"/>
    <col min="5119" max="5119" width="16.28515625" style="4" customWidth="1"/>
    <col min="5120" max="5130" width="3.28515625" style="4" customWidth="1"/>
    <col min="5131" max="5131" width="2.5703125" style="4" bestFit="1" customWidth="1"/>
    <col min="5132" max="5132" width="7.7109375" style="4" customWidth="1"/>
    <col min="5133" max="5133" width="14.42578125" style="4" customWidth="1"/>
    <col min="5134" max="5136" width="3.28515625" style="4" customWidth="1"/>
    <col min="5137" max="5156" width="0" style="4" hidden="1" customWidth="1"/>
    <col min="5157" max="5157" width="10.42578125" style="4" bestFit="1" customWidth="1"/>
    <col min="5158" max="5159" width="8.85546875" style="4"/>
    <col min="5160" max="5160" width="10.7109375" style="4" bestFit="1" customWidth="1"/>
    <col min="5161" max="5371" width="8.85546875" style="4"/>
    <col min="5372" max="5372" width="4.5703125" style="4" customWidth="1"/>
    <col min="5373" max="5373" width="11.7109375" style="4" customWidth="1"/>
    <col min="5374" max="5374" width="24.28515625" style="4" customWidth="1"/>
    <col min="5375" max="5375" width="16.28515625" style="4" customWidth="1"/>
    <col min="5376" max="5386" width="3.28515625" style="4" customWidth="1"/>
    <col min="5387" max="5387" width="2.5703125" style="4" bestFit="1" customWidth="1"/>
    <col min="5388" max="5388" width="7.7109375" style="4" customWidth="1"/>
    <col min="5389" max="5389" width="14.42578125" style="4" customWidth="1"/>
    <col min="5390" max="5392" width="3.28515625" style="4" customWidth="1"/>
    <col min="5393" max="5412" width="0" style="4" hidden="1" customWidth="1"/>
    <col min="5413" max="5413" width="10.42578125" style="4" bestFit="1" customWidth="1"/>
    <col min="5414" max="5415" width="8.85546875" style="4"/>
    <col min="5416" max="5416" width="10.7109375" style="4" bestFit="1" customWidth="1"/>
    <col min="5417" max="5627" width="8.85546875" style="4"/>
    <col min="5628" max="5628" width="4.5703125" style="4" customWidth="1"/>
    <col min="5629" max="5629" width="11.7109375" style="4" customWidth="1"/>
    <col min="5630" max="5630" width="24.28515625" style="4" customWidth="1"/>
    <col min="5631" max="5631" width="16.28515625" style="4" customWidth="1"/>
    <col min="5632" max="5642" width="3.28515625" style="4" customWidth="1"/>
    <col min="5643" max="5643" width="2.5703125" style="4" bestFit="1" customWidth="1"/>
    <col min="5644" max="5644" width="7.7109375" style="4" customWidth="1"/>
    <col min="5645" max="5645" width="14.42578125" style="4" customWidth="1"/>
    <col min="5646" max="5648" width="3.28515625" style="4" customWidth="1"/>
    <col min="5649" max="5668" width="0" style="4" hidden="1" customWidth="1"/>
    <col min="5669" max="5669" width="10.42578125" style="4" bestFit="1" customWidth="1"/>
    <col min="5670" max="5671" width="8.85546875" style="4"/>
    <col min="5672" max="5672" width="10.7109375" style="4" bestFit="1" customWidth="1"/>
    <col min="5673" max="5883" width="8.85546875" style="4"/>
    <col min="5884" max="5884" width="4.5703125" style="4" customWidth="1"/>
    <col min="5885" max="5885" width="11.7109375" style="4" customWidth="1"/>
    <col min="5886" max="5886" width="24.28515625" style="4" customWidth="1"/>
    <col min="5887" max="5887" width="16.28515625" style="4" customWidth="1"/>
    <col min="5888" max="5898" width="3.28515625" style="4" customWidth="1"/>
    <col min="5899" max="5899" width="2.5703125" style="4" bestFit="1" customWidth="1"/>
    <col min="5900" max="5900" width="7.7109375" style="4" customWidth="1"/>
    <col min="5901" max="5901" width="14.42578125" style="4" customWidth="1"/>
    <col min="5902" max="5904" width="3.28515625" style="4" customWidth="1"/>
    <col min="5905" max="5924" width="0" style="4" hidden="1" customWidth="1"/>
    <col min="5925" max="5925" width="10.42578125" style="4" bestFit="1" customWidth="1"/>
    <col min="5926" max="5927" width="8.85546875" style="4"/>
    <col min="5928" max="5928" width="10.7109375" style="4" bestFit="1" customWidth="1"/>
    <col min="5929" max="6139" width="8.85546875" style="4"/>
    <col min="6140" max="6140" width="4.5703125" style="4" customWidth="1"/>
    <col min="6141" max="6141" width="11.7109375" style="4" customWidth="1"/>
    <col min="6142" max="6142" width="24.28515625" style="4" customWidth="1"/>
    <col min="6143" max="6143" width="16.28515625" style="4" customWidth="1"/>
    <col min="6144" max="6154" width="3.28515625" style="4" customWidth="1"/>
    <col min="6155" max="6155" width="2.5703125" style="4" bestFit="1" customWidth="1"/>
    <col min="6156" max="6156" width="7.7109375" style="4" customWidth="1"/>
    <col min="6157" max="6157" width="14.42578125" style="4" customWidth="1"/>
    <col min="6158" max="6160" width="3.28515625" style="4" customWidth="1"/>
    <col min="6161" max="6180" width="0" style="4" hidden="1" customWidth="1"/>
    <col min="6181" max="6181" width="10.42578125" style="4" bestFit="1" customWidth="1"/>
    <col min="6182" max="6183" width="8.85546875" style="4"/>
    <col min="6184" max="6184" width="10.7109375" style="4" bestFit="1" customWidth="1"/>
    <col min="6185" max="6395" width="8.85546875" style="4"/>
    <col min="6396" max="6396" width="4.5703125" style="4" customWidth="1"/>
    <col min="6397" max="6397" width="11.7109375" style="4" customWidth="1"/>
    <col min="6398" max="6398" width="24.28515625" style="4" customWidth="1"/>
    <col min="6399" max="6399" width="16.28515625" style="4" customWidth="1"/>
    <col min="6400" max="6410" width="3.28515625" style="4" customWidth="1"/>
    <col min="6411" max="6411" width="2.5703125" style="4" bestFit="1" customWidth="1"/>
    <col min="6412" max="6412" width="7.7109375" style="4" customWidth="1"/>
    <col min="6413" max="6413" width="14.42578125" style="4" customWidth="1"/>
    <col min="6414" max="6416" width="3.28515625" style="4" customWidth="1"/>
    <col min="6417" max="6436" width="0" style="4" hidden="1" customWidth="1"/>
    <col min="6437" max="6437" width="10.42578125" style="4" bestFit="1" customWidth="1"/>
    <col min="6438" max="6439" width="8.85546875" style="4"/>
    <col min="6440" max="6440" width="10.7109375" style="4" bestFit="1" customWidth="1"/>
    <col min="6441" max="6651" width="8.85546875" style="4"/>
    <col min="6652" max="6652" width="4.5703125" style="4" customWidth="1"/>
    <col min="6653" max="6653" width="11.7109375" style="4" customWidth="1"/>
    <col min="6654" max="6654" width="24.28515625" style="4" customWidth="1"/>
    <col min="6655" max="6655" width="16.28515625" style="4" customWidth="1"/>
    <col min="6656" max="6666" width="3.28515625" style="4" customWidth="1"/>
    <col min="6667" max="6667" width="2.5703125" style="4" bestFit="1" customWidth="1"/>
    <col min="6668" max="6668" width="7.7109375" style="4" customWidth="1"/>
    <col min="6669" max="6669" width="14.42578125" style="4" customWidth="1"/>
    <col min="6670" max="6672" width="3.28515625" style="4" customWidth="1"/>
    <col min="6673" max="6692" width="0" style="4" hidden="1" customWidth="1"/>
    <col min="6693" max="6693" width="10.42578125" style="4" bestFit="1" customWidth="1"/>
    <col min="6694" max="6695" width="8.85546875" style="4"/>
    <col min="6696" max="6696" width="10.7109375" style="4" bestFit="1" customWidth="1"/>
    <col min="6697" max="6907" width="8.85546875" style="4"/>
    <col min="6908" max="6908" width="4.5703125" style="4" customWidth="1"/>
    <col min="6909" max="6909" width="11.7109375" style="4" customWidth="1"/>
    <col min="6910" max="6910" width="24.28515625" style="4" customWidth="1"/>
    <col min="6911" max="6911" width="16.28515625" style="4" customWidth="1"/>
    <col min="6912" max="6922" width="3.28515625" style="4" customWidth="1"/>
    <col min="6923" max="6923" width="2.5703125" style="4" bestFit="1" customWidth="1"/>
    <col min="6924" max="6924" width="7.7109375" style="4" customWidth="1"/>
    <col min="6925" max="6925" width="14.42578125" style="4" customWidth="1"/>
    <col min="6926" max="6928" width="3.28515625" style="4" customWidth="1"/>
    <col min="6929" max="6948" width="0" style="4" hidden="1" customWidth="1"/>
    <col min="6949" max="6949" width="10.42578125" style="4" bestFit="1" customWidth="1"/>
    <col min="6950" max="6951" width="8.85546875" style="4"/>
    <col min="6952" max="6952" width="10.7109375" style="4" bestFit="1" customWidth="1"/>
    <col min="6953" max="7163" width="8.85546875" style="4"/>
    <col min="7164" max="7164" width="4.5703125" style="4" customWidth="1"/>
    <col min="7165" max="7165" width="11.7109375" style="4" customWidth="1"/>
    <col min="7166" max="7166" width="24.28515625" style="4" customWidth="1"/>
    <col min="7167" max="7167" width="16.28515625" style="4" customWidth="1"/>
    <col min="7168" max="7178" width="3.28515625" style="4" customWidth="1"/>
    <col min="7179" max="7179" width="2.5703125" style="4" bestFit="1" customWidth="1"/>
    <col min="7180" max="7180" width="7.7109375" style="4" customWidth="1"/>
    <col min="7181" max="7181" width="14.42578125" style="4" customWidth="1"/>
    <col min="7182" max="7184" width="3.28515625" style="4" customWidth="1"/>
    <col min="7185" max="7204" width="0" style="4" hidden="1" customWidth="1"/>
    <col min="7205" max="7205" width="10.42578125" style="4" bestFit="1" customWidth="1"/>
    <col min="7206" max="7207" width="8.85546875" style="4"/>
    <col min="7208" max="7208" width="10.7109375" style="4" bestFit="1" customWidth="1"/>
    <col min="7209" max="7419" width="8.85546875" style="4"/>
    <col min="7420" max="7420" width="4.5703125" style="4" customWidth="1"/>
    <col min="7421" max="7421" width="11.7109375" style="4" customWidth="1"/>
    <col min="7422" max="7422" width="24.28515625" style="4" customWidth="1"/>
    <col min="7423" max="7423" width="16.28515625" style="4" customWidth="1"/>
    <col min="7424" max="7434" width="3.28515625" style="4" customWidth="1"/>
    <col min="7435" max="7435" width="2.5703125" style="4" bestFit="1" customWidth="1"/>
    <col min="7436" max="7436" width="7.7109375" style="4" customWidth="1"/>
    <col min="7437" max="7437" width="14.42578125" style="4" customWidth="1"/>
    <col min="7438" max="7440" width="3.28515625" style="4" customWidth="1"/>
    <col min="7441" max="7460" width="0" style="4" hidden="1" customWidth="1"/>
    <col min="7461" max="7461" width="10.42578125" style="4" bestFit="1" customWidth="1"/>
    <col min="7462" max="7463" width="8.85546875" style="4"/>
    <col min="7464" max="7464" width="10.7109375" style="4" bestFit="1" customWidth="1"/>
    <col min="7465" max="7675" width="8.85546875" style="4"/>
    <col min="7676" max="7676" width="4.5703125" style="4" customWidth="1"/>
    <col min="7677" max="7677" width="11.7109375" style="4" customWidth="1"/>
    <col min="7678" max="7678" width="24.28515625" style="4" customWidth="1"/>
    <col min="7679" max="7679" width="16.28515625" style="4" customWidth="1"/>
    <col min="7680" max="7690" width="3.28515625" style="4" customWidth="1"/>
    <col min="7691" max="7691" width="2.5703125" style="4" bestFit="1" customWidth="1"/>
    <col min="7692" max="7692" width="7.7109375" style="4" customWidth="1"/>
    <col min="7693" max="7693" width="14.42578125" style="4" customWidth="1"/>
    <col min="7694" max="7696" width="3.28515625" style="4" customWidth="1"/>
    <col min="7697" max="7716" width="0" style="4" hidden="1" customWidth="1"/>
    <col min="7717" max="7717" width="10.42578125" style="4" bestFit="1" customWidth="1"/>
    <col min="7718" max="7719" width="8.85546875" style="4"/>
    <col min="7720" max="7720" width="10.7109375" style="4" bestFit="1" customWidth="1"/>
    <col min="7721" max="7931" width="8.85546875" style="4"/>
    <col min="7932" max="7932" width="4.5703125" style="4" customWidth="1"/>
    <col min="7933" max="7933" width="11.7109375" style="4" customWidth="1"/>
    <col min="7934" max="7934" width="24.28515625" style="4" customWidth="1"/>
    <col min="7935" max="7935" width="16.28515625" style="4" customWidth="1"/>
    <col min="7936" max="7946" width="3.28515625" style="4" customWidth="1"/>
    <col min="7947" max="7947" width="2.5703125" style="4" bestFit="1" customWidth="1"/>
    <col min="7948" max="7948" width="7.7109375" style="4" customWidth="1"/>
    <col min="7949" max="7949" width="14.42578125" style="4" customWidth="1"/>
    <col min="7950" max="7952" width="3.28515625" style="4" customWidth="1"/>
    <col min="7953" max="7972" width="0" style="4" hidden="1" customWidth="1"/>
    <col min="7973" max="7973" width="10.42578125" style="4" bestFit="1" customWidth="1"/>
    <col min="7974" max="7975" width="8.85546875" style="4"/>
    <col min="7976" max="7976" width="10.7109375" style="4" bestFit="1" customWidth="1"/>
    <col min="7977" max="8187" width="8.85546875" style="4"/>
    <col min="8188" max="8188" width="4.5703125" style="4" customWidth="1"/>
    <col min="8189" max="8189" width="11.7109375" style="4" customWidth="1"/>
    <col min="8190" max="8190" width="24.28515625" style="4" customWidth="1"/>
    <col min="8191" max="8191" width="16.28515625" style="4" customWidth="1"/>
    <col min="8192" max="8202" width="3.28515625" style="4" customWidth="1"/>
    <col min="8203" max="8203" width="2.5703125" style="4" bestFit="1" customWidth="1"/>
    <col min="8204" max="8204" width="7.7109375" style="4" customWidth="1"/>
    <col min="8205" max="8205" width="14.42578125" style="4" customWidth="1"/>
    <col min="8206" max="8208" width="3.28515625" style="4" customWidth="1"/>
    <col min="8209" max="8228" width="0" style="4" hidden="1" customWidth="1"/>
    <col min="8229" max="8229" width="10.42578125" style="4" bestFit="1" customWidth="1"/>
    <col min="8230" max="8231" width="8.85546875" style="4"/>
    <col min="8232" max="8232" width="10.7109375" style="4" bestFit="1" customWidth="1"/>
    <col min="8233" max="8443" width="8.85546875" style="4"/>
    <col min="8444" max="8444" width="4.5703125" style="4" customWidth="1"/>
    <col min="8445" max="8445" width="11.7109375" style="4" customWidth="1"/>
    <col min="8446" max="8446" width="24.28515625" style="4" customWidth="1"/>
    <col min="8447" max="8447" width="16.28515625" style="4" customWidth="1"/>
    <col min="8448" max="8458" width="3.28515625" style="4" customWidth="1"/>
    <col min="8459" max="8459" width="2.5703125" style="4" bestFit="1" customWidth="1"/>
    <col min="8460" max="8460" width="7.7109375" style="4" customWidth="1"/>
    <col min="8461" max="8461" width="14.42578125" style="4" customWidth="1"/>
    <col min="8462" max="8464" width="3.28515625" style="4" customWidth="1"/>
    <col min="8465" max="8484" width="0" style="4" hidden="1" customWidth="1"/>
    <col min="8485" max="8485" width="10.42578125" style="4" bestFit="1" customWidth="1"/>
    <col min="8486" max="8487" width="8.85546875" style="4"/>
    <col min="8488" max="8488" width="10.7109375" style="4" bestFit="1" customWidth="1"/>
    <col min="8489" max="8699" width="8.85546875" style="4"/>
    <col min="8700" max="8700" width="4.5703125" style="4" customWidth="1"/>
    <col min="8701" max="8701" width="11.7109375" style="4" customWidth="1"/>
    <col min="8702" max="8702" width="24.28515625" style="4" customWidth="1"/>
    <col min="8703" max="8703" width="16.28515625" style="4" customWidth="1"/>
    <col min="8704" max="8714" width="3.28515625" style="4" customWidth="1"/>
    <col min="8715" max="8715" width="2.5703125" style="4" bestFit="1" customWidth="1"/>
    <col min="8716" max="8716" width="7.7109375" style="4" customWidth="1"/>
    <col min="8717" max="8717" width="14.42578125" style="4" customWidth="1"/>
    <col min="8718" max="8720" width="3.28515625" style="4" customWidth="1"/>
    <col min="8721" max="8740" width="0" style="4" hidden="1" customWidth="1"/>
    <col min="8741" max="8741" width="10.42578125" style="4" bestFit="1" customWidth="1"/>
    <col min="8742" max="8743" width="8.85546875" style="4"/>
    <col min="8744" max="8744" width="10.7109375" style="4" bestFit="1" customWidth="1"/>
    <col min="8745" max="8955" width="8.85546875" style="4"/>
    <col min="8956" max="8956" width="4.5703125" style="4" customWidth="1"/>
    <col min="8957" max="8957" width="11.7109375" style="4" customWidth="1"/>
    <col min="8958" max="8958" width="24.28515625" style="4" customWidth="1"/>
    <col min="8959" max="8959" width="16.28515625" style="4" customWidth="1"/>
    <col min="8960" max="8970" width="3.28515625" style="4" customWidth="1"/>
    <col min="8971" max="8971" width="2.5703125" style="4" bestFit="1" customWidth="1"/>
    <col min="8972" max="8972" width="7.7109375" style="4" customWidth="1"/>
    <col min="8973" max="8973" width="14.42578125" style="4" customWidth="1"/>
    <col min="8974" max="8976" width="3.28515625" style="4" customWidth="1"/>
    <col min="8977" max="8996" width="0" style="4" hidden="1" customWidth="1"/>
    <col min="8997" max="8997" width="10.42578125" style="4" bestFit="1" customWidth="1"/>
    <col min="8998" max="8999" width="8.85546875" style="4"/>
    <col min="9000" max="9000" width="10.7109375" style="4" bestFit="1" customWidth="1"/>
    <col min="9001" max="9211" width="8.85546875" style="4"/>
    <col min="9212" max="9212" width="4.5703125" style="4" customWidth="1"/>
    <col min="9213" max="9213" width="11.7109375" style="4" customWidth="1"/>
    <col min="9214" max="9214" width="24.28515625" style="4" customWidth="1"/>
    <col min="9215" max="9215" width="16.28515625" style="4" customWidth="1"/>
    <col min="9216" max="9226" width="3.28515625" style="4" customWidth="1"/>
    <col min="9227" max="9227" width="2.5703125" style="4" bestFit="1" customWidth="1"/>
    <col min="9228" max="9228" width="7.7109375" style="4" customWidth="1"/>
    <col min="9229" max="9229" width="14.42578125" style="4" customWidth="1"/>
    <col min="9230" max="9232" width="3.28515625" style="4" customWidth="1"/>
    <col min="9233" max="9252" width="0" style="4" hidden="1" customWidth="1"/>
    <col min="9253" max="9253" width="10.42578125" style="4" bestFit="1" customWidth="1"/>
    <col min="9254" max="9255" width="8.85546875" style="4"/>
    <col min="9256" max="9256" width="10.7109375" style="4" bestFit="1" customWidth="1"/>
    <col min="9257" max="9467" width="8.85546875" style="4"/>
    <col min="9468" max="9468" width="4.5703125" style="4" customWidth="1"/>
    <col min="9469" max="9469" width="11.7109375" style="4" customWidth="1"/>
    <col min="9470" max="9470" width="24.28515625" style="4" customWidth="1"/>
    <col min="9471" max="9471" width="16.28515625" style="4" customWidth="1"/>
    <col min="9472" max="9482" width="3.28515625" style="4" customWidth="1"/>
    <col min="9483" max="9483" width="2.5703125" style="4" bestFit="1" customWidth="1"/>
    <col min="9484" max="9484" width="7.7109375" style="4" customWidth="1"/>
    <col min="9485" max="9485" width="14.42578125" style="4" customWidth="1"/>
    <col min="9486" max="9488" width="3.28515625" style="4" customWidth="1"/>
    <col min="9489" max="9508" width="0" style="4" hidden="1" customWidth="1"/>
    <col min="9509" max="9509" width="10.42578125" style="4" bestFit="1" customWidth="1"/>
    <col min="9510" max="9511" width="8.85546875" style="4"/>
    <col min="9512" max="9512" width="10.7109375" style="4" bestFit="1" customWidth="1"/>
    <col min="9513" max="9723" width="8.85546875" style="4"/>
    <col min="9724" max="9724" width="4.5703125" style="4" customWidth="1"/>
    <col min="9725" max="9725" width="11.7109375" style="4" customWidth="1"/>
    <col min="9726" max="9726" width="24.28515625" style="4" customWidth="1"/>
    <col min="9727" max="9727" width="16.28515625" style="4" customWidth="1"/>
    <col min="9728" max="9738" width="3.28515625" style="4" customWidth="1"/>
    <col min="9739" max="9739" width="2.5703125" style="4" bestFit="1" customWidth="1"/>
    <col min="9740" max="9740" width="7.7109375" style="4" customWidth="1"/>
    <col min="9741" max="9741" width="14.42578125" style="4" customWidth="1"/>
    <col min="9742" max="9744" width="3.28515625" style="4" customWidth="1"/>
    <col min="9745" max="9764" width="0" style="4" hidden="1" customWidth="1"/>
    <col min="9765" max="9765" width="10.42578125" style="4" bestFit="1" customWidth="1"/>
    <col min="9766" max="9767" width="8.85546875" style="4"/>
    <col min="9768" max="9768" width="10.7109375" style="4" bestFit="1" customWidth="1"/>
    <col min="9769" max="9979" width="8.85546875" style="4"/>
    <col min="9980" max="9980" width="4.5703125" style="4" customWidth="1"/>
    <col min="9981" max="9981" width="11.7109375" style="4" customWidth="1"/>
    <col min="9982" max="9982" width="24.28515625" style="4" customWidth="1"/>
    <col min="9983" max="9983" width="16.28515625" style="4" customWidth="1"/>
    <col min="9984" max="9994" width="3.28515625" style="4" customWidth="1"/>
    <col min="9995" max="9995" width="2.5703125" style="4" bestFit="1" customWidth="1"/>
    <col min="9996" max="9996" width="7.7109375" style="4" customWidth="1"/>
    <col min="9997" max="9997" width="14.42578125" style="4" customWidth="1"/>
    <col min="9998" max="10000" width="3.28515625" style="4" customWidth="1"/>
    <col min="10001" max="10020" width="0" style="4" hidden="1" customWidth="1"/>
    <col min="10021" max="10021" width="10.42578125" style="4" bestFit="1" customWidth="1"/>
    <col min="10022" max="10023" width="8.85546875" style="4"/>
    <col min="10024" max="10024" width="10.7109375" style="4" bestFit="1" customWidth="1"/>
    <col min="10025" max="10235" width="8.85546875" style="4"/>
    <col min="10236" max="10236" width="4.5703125" style="4" customWidth="1"/>
    <col min="10237" max="10237" width="11.7109375" style="4" customWidth="1"/>
    <col min="10238" max="10238" width="24.28515625" style="4" customWidth="1"/>
    <col min="10239" max="10239" width="16.28515625" style="4" customWidth="1"/>
    <col min="10240" max="10250" width="3.28515625" style="4" customWidth="1"/>
    <col min="10251" max="10251" width="2.5703125" style="4" bestFit="1" customWidth="1"/>
    <col min="10252" max="10252" width="7.7109375" style="4" customWidth="1"/>
    <col min="10253" max="10253" width="14.42578125" style="4" customWidth="1"/>
    <col min="10254" max="10256" width="3.28515625" style="4" customWidth="1"/>
    <col min="10257" max="10276" width="0" style="4" hidden="1" customWidth="1"/>
    <col min="10277" max="10277" width="10.42578125" style="4" bestFit="1" customWidth="1"/>
    <col min="10278" max="10279" width="8.85546875" style="4"/>
    <col min="10280" max="10280" width="10.7109375" style="4" bestFit="1" customWidth="1"/>
    <col min="10281" max="10491" width="8.85546875" style="4"/>
    <col min="10492" max="10492" width="4.5703125" style="4" customWidth="1"/>
    <col min="10493" max="10493" width="11.7109375" style="4" customWidth="1"/>
    <col min="10494" max="10494" width="24.28515625" style="4" customWidth="1"/>
    <col min="10495" max="10495" width="16.28515625" style="4" customWidth="1"/>
    <col min="10496" max="10506" width="3.28515625" style="4" customWidth="1"/>
    <col min="10507" max="10507" width="2.5703125" style="4" bestFit="1" customWidth="1"/>
    <col min="10508" max="10508" width="7.7109375" style="4" customWidth="1"/>
    <col min="10509" max="10509" width="14.42578125" style="4" customWidth="1"/>
    <col min="10510" max="10512" width="3.28515625" style="4" customWidth="1"/>
    <col min="10513" max="10532" width="0" style="4" hidden="1" customWidth="1"/>
    <col min="10533" max="10533" width="10.42578125" style="4" bestFit="1" customWidth="1"/>
    <col min="10534" max="10535" width="8.85546875" style="4"/>
    <col min="10536" max="10536" width="10.7109375" style="4" bestFit="1" customWidth="1"/>
    <col min="10537" max="10747" width="8.85546875" style="4"/>
    <col min="10748" max="10748" width="4.5703125" style="4" customWidth="1"/>
    <col min="10749" max="10749" width="11.7109375" style="4" customWidth="1"/>
    <col min="10750" max="10750" width="24.28515625" style="4" customWidth="1"/>
    <col min="10751" max="10751" width="16.28515625" style="4" customWidth="1"/>
    <col min="10752" max="10762" width="3.28515625" style="4" customWidth="1"/>
    <col min="10763" max="10763" width="2.5703125" style="4" bestFit="1" customWidth="1"/>
    <col min="10764" max="10764" width="7.7109375" style="4" customWidth="1"/>
    <col min="10765" max="10765" width="14.42578125" style="4" customWidth="1"/>
    <col min="10766" max="10768" width="3.28515625" style="4" customWidth="1"/>
    <col min="10769" max="10788" width="0" style="4" hidden="1" customWidth="1"/>
    <col min="10789" max="10789" width="10.42578125" style="4" bestFit="1" customWidth="1"/>
    <col min="10790" max="10791" width="8.85546875" style="4"/>
    <col min="10792" max="10792" width="10.7109375" style="4" bestFit="1" customWidth="1"/>
    <col min="10793" max="11003" width="8.85546875" style="4"/>
    <col min="11004" max="11004" width="4.5703125" style="4" customWidth="1"/>
    <col min="11005" max="11005" width="11.7109375" style="4" customWidth="1"/>
    <col min="11006" max="11006" width="24.28515625" style="4" customWidth="1"/>
    <col min="11007" max="11007" width="16.28515625" style="4" customWidth="1"/>
    <col min="11008" max="11018" width="3.28515625" style="4" customWidth="1"/>
    <col min="11019" max="11019" width="2.5703125" style="4" bestFit="1" customWidth="1"/>
    <col min="11020" max="11020" width="7.7109375" style="4" customWidth="1"/>
    <col min="11021" max="11021" width="14.42578125" style="4" customWidth="1"/>
    <col min="11022" max="11024" width="3.28515625" style="4" customWidth="1"/>
    <col min="11025" max="11044" width="0" style="4" hidden="1" customWidth="1"/>
    <col min="11045" max="11045" width="10.42578125" style="4" bestFit="1" customWidth="1"/>
    <col min="11046" max="11047" width="8.85546875" style="4"/>
    <col min="11048" max="11048" width="10.7109375" style="4" bestFit="1" customWidth="1"/>
    <col min="11049" max="11259" width="8.85546875" style="4"/>
    <col min="11260" max="11260" width="4.5703125" style="4" customWidth="1"/>
    <col min="11261" max="11261" width="11.7109375" style="4" customWidth="1"/>
    <col min="11262" max="11262" width="24.28515625" style="4" customWidth="1"/>
    <col min="11263" max="11263" width="16.28515625" style="4" customWidth="1"/>
    <col min="11264" max="11274" width="3.28515625" style="4" customWidth="1"/>
    <col min="11275" max="11275" width="2.5703125" style="4" bestFit="1" customWidth="1"/>
    <col min="11276" max="11276" width="7.7109375" style="4" customWidth="1"/>
    <col min="11277" max="11277" width="14.42578125" style="4" customWidth="1"/>
    <col min="11278" max="11280" width="3.28515625" style="4" customWidth="1"/>
    <col min="11281" max="11300" width="0" style="4" hidden="1" customWidth="1"/>
    <col min="11301" max="11301" width="10.42578125" style="4" bestFit="1" customWidth="1"/>
    <col min="11302" max="11303" width="8.85546875" style="4"/>
    <col min="11304" max="11304" width="10.7109375" style="4" bestFit="1" customWidth="1"/>
    <col min="11305" max="11515" width="8.85546875" style="4"/>
    <col min="11516" max="11516" width="4.5703125" style="4" customWidth="1"/>
    <col min="11517" max="11517" width="11.7109375" style="4" customWidth="1"/>
    <col min="11518" max="11518" width="24.28515625" style="4" customWidth="1"/>
    <col min="11519" max="11519" width="16.28515625" style="4" customWidth="1"/>
    <col min="11520" max="11530" width="3.28515625" style="4" customWidth="1"/>
    <col min="11531" max="11531" width="2.5703125" style="4" bestFit="1" customWidth="1"/>
    <col min="11532" max="11532" width="7.7109375" style="4" customWidth="1"/>
    <col min="11533" max="11533" width="14.42578125" style="4" customWidth="1"/>
    <col min="11534" max="11536" width="3.28515625" style="4" customWidth="1"/>
    <col min="11537" max="11556" width="0" style="4" hidden="1" customWidth="1"/>
    <col min="11557" max="11557" width="10.42578125" style="4" bestFit="1" customWidth="1"/>
    <col min="11558" max="11559" width="8.85546875" style="4"/>
    <col min="11560" max="11560" width="10.7109375" style="4" bestFit="1" customWidth="1"/>
    <col min="11561" max="11771" width="8.85546875" style="4"/>
    <col min="11772" max="11772" width="4.5703125" style="4" customWidth="1"/>
    <col min="11773" max="11773" width="11.7109375" style="4" customWidth="1"/>
    <col min="11774" max="11774" width="24.28515625" style="4" customWidth="1"/>
    <col min="11775" max="11775" width="16.28515625" style="4" customWidth="1"/>
    <col min="11776" max="11786" width="3.28515625" style="4" customWidth="1"/>
    <col min="11787" max="11787" width="2.5703125" style="4" bestFit="1" customWidth="1"/>
    <col min="11788" max="11788" width="7.7109375" style="4" customWidth="1"/>
    <col min="11789" max="11789" width="14.42578125" style="4" customWidth="1"/>
    <col min="11790" max="11792" width="3.28515625" style="4" customWidth="1"/>
    <col min="11793" max="11812" width="0" style="4" hidden="1" customWidth="1"/>
    <col min="11813" max="11813" width="10.42578125" style="4" bestFit="1" customWidth="1"/>
    <col min="11814" max="11815" width="8.85546875" style="4"/>
    <col min="11816" max="11816" width="10.7109375" style="4" bestFit="1" customWidth="1"/>
    <col min="11817" max="12027" width="8.85546875" style="4"/>
    <col min="12028" max="12028" width="4.5703125" style="4" customWidth="1"/>
    <col min="12029" max="12029" width="11.7109375" style="4" customWidth="1"/>
    <col min="12030" max="12030" width="24.28515625" style="4" customWidth="1"/>
    <col min="12031" max="12031" width="16.28515625" style="4" customWidth="1"/>
    <col min="12032" max="12042" width="3.28515625" style="4" customWidth="1"/>
    <col min="12043" max="12043" width="2.5703125" style="4" bestFit="1" customWidth="1"/>
    <col min="12044" max="12044" width="7.7109375" style="4" customWidth="1"/>
    <col min="12045" max="12045" width="14.42578125" style="4" customWidth="1"/>
    <col min="12046" max="12048" width="3.28515625" style="4" customWidth="1"/>
    <col min="12049" max="12068" width="0" style="4" hidden="1" customWidth="1"/>
    <col min="12069" max="12069" width="10.42578125" style="4" bestFit="1" customWidth="1"/>
    <col min="12070" max="12071" width="8.85546875" style="4"/>
    <col min="12072" max="12072" width="10.7109375" style="4" bestFit="1" customWidth="1"/>
    <col min="12073" max="12283" width="8.85546875" style="4"/>
    <col min="12284" max="12284" width="4.5703125" style="4" customWidth="1"/>
    <col min="12285" max="12285" width="11.7109375" style="4" customWidth="1"/>
    <col min="12286" max="12286" width="24.28515625" style="4" customWidth="1"/>
    <col min="12287" max="12287" width="16.28515625" style="4" customWidth="1"/>
    <col min="12288" max="12298" width="3.28515625" style="4" customWidth="1"/>
    <col min="12299" max="12299" width="2.5703125" style="4" bestFit="1" customWidth="1"/>
    <col min="12300" max="12300" width="7.7109375" style="4" customWidth="1"/>
    <col min="12301" max="12301" width="14.42578125" style="4" customWidth="1"/>
    <col min="12302" max="12304" width="3.28515625" style="4" customWidth="1"/>
    <col min="12305" max="12324" width="0" style="4" hidden="1" customWidth="1"/>
    <col min="12325" max="12325" width="10.42578125" style="4" bestFit="1" customWidth="1"/>
    <col min="12326" max="12327" width="8.85546875" style="4"/>
    <col min="12328" max="12328" width="10.7109375" style="4" bestFit="1" customWidth="1"/>
    <col min="12329" max="12539" width="8.85546875" style="4"/>
    <col min="12540" max="12540" width="4.5703125" style="4" customWidth="1"/>
    <col min="12541" max="12541" width="11.7109375" style="4" customWidth="1"/>
    <col min="12542" max="12542" width="24.28515625" style="4" customWidth="1"/>
    <col min="12543" max="12543" width="16.28515625" style="4" customWidth="1"/>
    <col min="12544" max="12554" width="3.28515625" style="4" customWidth="1"/>
    <col min="12555" max="12555" width="2.5703125" style="4" bestFit="1" customWidth="1"/>
    <col min="12556" max="12556" width="7.7109375" style="4" customWidth="1"/>
    <col min="12557" max="12557" width="14.42578125" style="4" customWidth="1"/>
    <col min="12558" max="12560" width="3.28515625" style="4" customWidth="1"/>
    <col min="12561" max="12580" width="0" style="4" hidden="1" customWidth="1"/>
    <col min="12581" max="12581" width="10.42578125" style="4" bestFit="1" customWidth="1"/>
    <col min="12582" max="12583" width="8.85546875" style="4"/>
    <col min="12584" max="12584" width="10.7109375" style="4" bestFit="1" customWidth="1"/>
    <col min="12585" max="12795" width="8.85546875" style="4"/>
    <col min="12796" max="12796" width="4.5703125" style="4" customWidth="1"/>
    <col min="12797" max="12797" width="11.7109375" style="4" customWidth="1"/>
    <col min="12798" max="12798" width="24.28515625" style="4" customWidth="1"/>
    <col min="12799" max="12799" width="16.28515625" style="4" customWidth="1"/>
    <col min="12800" max="12810" width="3.28515625" style="4" customWidth="1"/>
    <col min="12811" max="12811" width="2.5703125" style="4" bestFit="1" customWidth="1"/>
    <col min="12812" max="12812" width="7.7109375" style="4" customWidth="1"/>
    <col min="12813" max="12813" width="14.42578125" style="4" customWidth="1"/>
    <col min="12814" max="12816" width="3.28515625" style="4" customWidth="1"/>
    <col min="12817" max="12836" width="0" style="4" hidden="1" customWidth="1"/>
    <col min="12837" max="12837" width="10.42578125" style="4" bestFit="1" customWidth="1"/>
    <col min="12838" max="12839" width="8.85546875" style="4"/>
    <col min="12840" max="12840" width="10.7109375" style="4" bestFit="1" customWidth="1"/>
    <col min="12841" max="13051" width="8.85546875" style="4"/>
    <col min="13052" max="13052" width="4.5703125" style="4" customWidth="1"/>
    <col min="13053" max="13053" width="11.7109375" style="4" customWidth="1"/>
    <col min="13054" max="13054" width="24.28515625" style="4" customWidth="1"/>
    <col min="13055" max="13055" width="16.28515625" style="4" customWidth="1"/>
    <col min="13056" max="13066" width="3.28515625" style="4" customWidth="1"/>
    <col min="13067" max="13067" width="2.5703125" style="4" bestFit="1" customWidth="1"/>
    <col min="13068" max="13068" width="7.7109375" style="4" customWidth="1"/>
    <col min="13069" max="13069" width="14.42578125" style="4" customWidth="1"/>
    <col min="13070" max="13072" width="3.28515625" style="4" customWidth="1"/>
    <col min="13073" max="13092" width="0" style="4" hidden="1" customWidth="1"/>
    <col min="13093" max="13093" width="10.42578125" style="4" bestFit="1" customWidth="1"/>
    <col min="13094" max="13095" width="8.85546875" style="4"/>
    <col min="13096" max="13096" width="10.7109375" style="4" bestFit="1" customWidth="1"/>
    <col min="13097" max="13307" width="8.85546875" style="4"/>
    <col min="13308" max="13308" width="4.5703125" style="4" customWidth="1"/>
    <col min="13309" max="13309" width="11.7109375" style="4" customWidth="1"/>
    <col min="13310" max="13310" width="24.28515625" style="4" customWidth="1"/>
    <col min="13311" max="13311" width="16.28515625" style="4" customWidth="1"/>
    <col min="13312" max="13322" width="3.28515625" style="4" customWidth="1"/>
    <col min="13323" max="13323" width="2.5703125" style="4" bestFit="1" customWidth="1"/>
    <col min="13324" max="13324" width="7.7109375" style="4" customWidth="1"/>
    <col min="13325" max="13325" width="14.42578125" style="4" customWidth="1"/>
    <col min="13326" max="13328" width="3.28515625" style="4" customWidth="1"/>
    <col min="13329" max="13348" width="0" style="4" hidden="1" customWidth="1"/>
    <col min="13349" max="13349" width="10.42578125" style="4" bestFit="1" customWidth="1"/>
    <col min="13350" max="13351" width="8.85546875" style="4"/>
    <col min="13352" max="13352" width="10.7109375" style="4" bestFit="1" customWidth="1"/>
    <col min="13353" max="13563" width="8.85546875" style="4"/>
    <col min="13564" max="13564" width="4.5703125" style="4" customWidth="1"/>
    <col min="13565" max="13565" width="11.7109375" style="4" customWidth="1"/>
    <col min="13566" max="13566" width="24.28515625" style="4" customWidth="1"/>
    <col min="13567" max="13567" width="16.28515625" style="4" customWidth="1"/>
    <col min="13568" max="13578" width="3.28515625" style="4" customWidth="1"/>
    <col min="13579" max="13579" width="2.5703125" style="4" bestFit="1" customWidth="1"/>
    <col min="13580" max="13580" width="7.7109375" style="4" customWidth="1"/>
    <col min="13581" max="13581" width="14.42578125" style="4" customWidth="1"/>
    <col min="13582" max="13584" width="3.28515625" style="4" customWidth="1"/>
    <col min="13585" max="13604" width="0" style="4" hidden="1" customWidth="1"/>
    <col min="13605" max="13605" width="10.42578125" style="4" bestFit="1" customWidth="1"/>
    <col min="13606" max="13607" width="8.85546875" style="4"/>
    <col min="13608" max="13608" width="10.7109375" style="4" bestFit="1" customWidth="1"/>
    <col min="13609" max="13819" width="8.85546875" style="4"/>
    <col min="13820" max="13820" width="4.5703125" style="4" customWidth="1"/>
    <col min="13821" max="13821" width="11.7109375" style="4" customWidth="1"/>
    <col min="13822" max="13822" width="24.28515625" style="4" customWidth="1"/>
    <col min="13823" max="13823" width="16.28515625" style="4" customWidth="1"/>
    <col min="13824" max="13834" width="3.28515625" style="4" customWidth="1"/>
    <col min="13835" max="13835" width="2.5703125" style="4" bestFit="1" customWidth="1"/>
    <col min="13836" max="13836" width="7.7109375" style="4" customWidth="1"/>
    <col min="13837" max="13837" width="14.42578125" style="4" customWidth="1"/>
    <col min="13838" max="13840" width="3.28515625" style="4" customWidth="1"/>
    <col min="13841" max="13860" width="0" style="4" hidden="1" customWidth="1"/>
    <col min="13861" max="13861" width="10.42578125" style="4" bestFit="1" customWidth="1"/>
    <col min="13862" max="13863" width="8.85546875" style="4"/>
    <col min="13864" max="13864" width="10.7109375" style="4" bestFit="1" customWidth="1"/>
    <col min="13865" max="14075" width="8.85546875" style="4"/>
    <col min="14076" max="14076" width="4.5703125" style="4" customWidth="1"/>
    <col min="14077" max="14077" width="11.7109375" style="4" customWidth="1"/>
    <col min="14078" max="14078" width="24.28515625" style="4" customWidth="1"/>
    <col min="14079" max="14079" width="16.28515625" style="4" customWidth="1"/>
    <col min="14080" max="14090" width="3.28515625" style="4" customWidth="1"/>
    <col min="14091" max="14091" width="2.5703125" style="4" bestFit="1" customWidth="1"/>
    <col min="14092" max="14092" width="7.7109375" style="4" customWidth="1"/>
    <col min="14093" max="14093" width="14.42578125" style="4" customWidth="1"/>
    <col min="14094" max="14096" width="3.28515625" style="4" customWidth="1"/>
    <col min="14097" max="14116" width="0" style="4" hidden="1" customWidth="1"/>
    <col min="14117" max="14117" width="10.42578125" style="4" bestFit="1" customWidth="1"/>
    <col min="14118" max="14119" width="8.85546875" style="4"/>
    <col min="14120" max="14120" width="10.7109375" style="4" bestFit="1" customWidth="1"/>
    <col min="14121" max="14331" width="8.85546875" style="4"/>
    <col min="14332" max="14332" width="4.5703125" style="4" customWidth="1"/>
    <col min="14333" max="14333" width="11.7109375" style="4" customWidth="1"/>
    <col min="14334" max="14334" width="24.28515625" style="4" customWidth="1"/>
    <col min="14335" max="14335" width="16.28515625" style="4" customWidth="1"/>
    <col min="14336" max="14346" width="3.28515625" style="4" customWidth="1"/>
    <col min="14347" max="14347" width="2.5703125" style="4" bestFit="1" customWidth="1"/>
    <col min="14348" max="14348" width="7.7109375" style="4" customWidth="1"/>
    <col min="14349" max="14349" width="14.42578125" style="4" customWidth="1"/>
    <col min="14350" max="14352" width="3.28515625" style="4" customWidth="1"/>
    <col min="14353" max="14372" width="0" style="4" hidden="1" customWidth="1"/>
    <col min="14373" max="14373" width="10.42578125" style="4" bestFit="1" customWidth="1"/>
    <col min="14374" max="14375" width="8.85546875" style="4"/>
    <col min="14376" max="14376" width="10.7109375" style="4" bestFit="1" customWidth="1"/>
    <col min="14377" max="14587" width="8.85546875" style="4"/>
    <col min="14588" max="14588" width="4.5703125" style="4" customWidth="1"/>
    <col min="14589" max="14589" width="11.7109375" style="4" customWidth="1"/>
    <col min="14590" max="14590" width="24.28515625" style="4" customWidth="1"/>
    <col min="14591" max="14591" width="16.28515625" style="4" customWidth="1"/>
    <col min="14592" max="14602" width="3.28515625" style="4" customWidth="1"/>
    <col min="14603" max="14603" width="2.5703125" style="4" bestFit="1" customWidth="1"/>
    <col min="14604" max="14604" width="7.7109375" style="4" customWidth="1"/>
    <col min="14605" max="14605" width="14.42578125" style="4" customWidth="1"/>
    <col min="14606" max="14608" width="3.28515625" style="4" customWidth="1"/>
    <col min="14609" max="14628" width="0" style="4" hidden="1" customWidth="1"/>
    <col min="14629" max="14629" width="10.42578125" style="4" bestFit="1" customWidth="1"/>
    <col min="14630" max="14631" width="8.85546875" style="4"/>
    <col min="14632" max="14632" width="10.7109375" style="4" bestFit="1" customWidth="1"/>
    <col min="14633" max="14843" width="8.85546875" style="4"/>
    <col min="14844" max="14844" width="4.5703125" style="4" customWidth="1"/>
    <col min="14845" max="14845" width="11.7109375" style="4" customWidth="1"/>
    <col min="14846" max="14846" width="24.28515625" style="4" customWidth="1"/>
    <col min="14847" max="14847" width="16.28515625" style="4" customWidth="1"/>
    <col min="14848" max="14858" width="3.28515625" style="4" customWidth="1"/>
    <col min="14859" max="14859" width="2.5703125" style="4" bestFit="1" customWidth="1"/>
    <col min="14860" max="14860" width="7.7109375" style="4" customWidth="1"/>
    <col min="14861" max="14861" width="14.42578125" style="4" customWidth="1"/>
    <col min="14862" max="14864" width="3.28515625" style="4" customWidth="1"/>
    <col min="14865" max="14884" width="0" style="4" hidden="1" customWidth="1"/>
    <col min="14885" max="14885" width="10.42578125" style="4" bestFit="1" customWidth="1"/>
    <col min="14886" max="14887" width="8.85546875" style="4"/>
    <col min="14888" max="14888" width="10.7109375" style="4" bestFit="1" customWidth="1"/>
    <col min="14889" max="15099" width="8.85546875" style="4"/>
    <col min="15100" max="15100" width="4.5703125" style="4" customWidth="1"/>
    <col min="15101" max="15101" width="11.7109375" style="4" customWidth="1"/>
    <col min="15102" max="15102" width="24.28515625" style="4" customWidth="1"/>
    <col min="15103" max="15103" width="16.28515625" style="4" customWidth="1"/>
    <col min="15104" max="15114" width="3.28515625" style="4" customWidth="1"/>
    <col min="15115" max="15115" width="2.5703125" style="4" bestFit="1" customWidth="1"/>
    <col min="15116" max="15116" width="7.7109375" style="4" customWidth="1"/>
    <col min="15117" max="15117" width="14.42578125" style="4" customWidth="1"/>
    <col min="15118" max="15120" width="3.28515625" style="4" customWidth="1"/>
    <col min="15121" max="15140" width="0" style="4" hidden="1" customWidth="1"/>
    <col min="15141" max="15141" width="10.42578125" style="4" bestFit="1" customWidth="1"/>
    <col min="15142" max="15143" width="8.85546875" style="4"/>
    <col min="15144" max="15144" width="10.7109375" style="4" bestFit="1" customWidth="1"/>
    <col min="15145" max="15355" width="8.85546875" style="4"/>
    <col min="15356" max="15356" width="4.5703125" style="4" customWidth="1"/>
    <col min="15357" max="15357" width="11.7109375" style="4" customWidth="1"/>
    <col min="15358" max="15358" width="24.28515625" style="4" customWidth="1"/>
    <col min="15359" max="15359" width="16.28515625" style="4" customWidth="1"/>
    <col min="15360" max="15370" width="3.28515625" style="4" customWidth="1"/>
    <col min="15371" max="15371" width="2.5703125" style="4" bestFit="1" customWidth="1"/>
    <col min="15372" max="15372" width="7.7109375" style="4" customWidth="1"/>
    <col min="15373" max="15373" width="14.42578125" style="4" customWidth="1"/>
    <col min="15374" max="15376" width="3.28515625" style="4" customWidth="1"/>
    <col min="15377" max="15396" width="0" style="4" hidden="1" customWidth="1"/>
    <col min="15397" max="15397" width="10.42578125" style="4" bestFit="1" customWidth="1"/>
    <col min="15398" max="15399" width="8.85546875" style="4"/>
    <col min="15400" max="15400" width="10.7109375" style="4" bestFit="1" customWidth="1"/>
    <col min="15401" max="15611" width="8.85546875" style="4"/>
    <col min="15612" max="15612" width="4.5703125" style="4" customWidth="1"/>
    <col min="15613" max="15613" width="11.7109375" style="4" customWidth="1"/>
    <col min="15614" max="15614" width="24.28515625" style="4" customWidth="1"/>
    <col min="15615" max="15615" width="16.28515625" style="4" customWidth="1"/>
    <col min="15616" max="15626" width="3.28515625" style="4" customWidth="1"/>
    <col min="15627" max="15627" width="2.5703125" style="4" bestFit="1" customWidth="1"/>
    <col min="15628" max="15628" width="7.7109375" style="4" customWidth="1"/>
    <col min="15629" max="15629" width="14.42578125" style="4" customWidth="1"/>
    <col min="15630" max="15632" width="3.28515625" style="4" customWidth="1"/>
    <col min="15633" max="15652" width="0" style="4" hidden="1" customWidth="1"/>
    <col min="15653" max="15653" width="10.42578125" style="4" bestFit="1" customWidth="1"/>
    <col min="15654" max="15655" width="8.85546875" style="4"/>
    <col min="15656" max="15656" width="10.7109375" style="4" bestFit="1" customWidth="1"/>
    <col min="15657" max="15867" width="8.85546875" style="4"/>
    <col min="15868" max="15868" width="4.5703125" style="4" customWidth="1"/>
    <col min="15869" max="15869" width="11.7109375" style="4" customWidth="1"/>
    <col min="15870" max="15870" width="24.28515625" style="4" customWidth="1"/>
    <col min="15871" max="15871" width="16.28515625" style="4" customWidth="1"/>
    <col min="15872" max="15882" width="3.28515625" style="4" customWidth="1"/>
    <col min="15883" max="15883" width="2.5703125" style="4" bestFit="1" customWidth="1"/>
    <col min="15884" max="15884" width="7.7109375" style="4" customWidth="1"/>
    <col min="15885" max="15885" width="14.42578125" style="4" customWidth="1"/>
    <col min="15886" max="15888" width="3.28515625" style="4" customWidth="1"/>
    <col min="15889" max="15908" width="0" style="4" hidden="1" customWidth="1"/>
    <col min="15909" max="15909" width="10.42578125" style="4" bestFit="1" customWidth="1"/>
    <col min="15910" max="15911" width="8.85546875" style="4"/>
    <col min="15912" max="15912" width="10.7109375" style="4" bestFit="1" customWidth="1"/>
    <col min="15913" max="16123" width="8.85546875" style="4"/>
    <col min="16124" max="16124" width="4.5703125" style="4" customWidth="1"/>
    <col min="16125" max="16125" width="11.7109375" style="4" customWidth="1"/>
    <col min="16126" max="16126" width="24.28515625" style="4" customWidth="1"/>
    <col min="16127" max="16127" width="16.28515625" style="4" customWidth="1"/>
    <col min="16128" max="16138" width="3.28515625" style="4" customWidth="1"/>
    <col min="16139" max="16139" width="2.5703125" style="4" bestFit="1" customWidth="1"/>
    <col min="16140" max="16140" width="7.7109375" style="4" customWidth="1"/>
    <col min="16141" max="16141" width="14.42578125" style="4" customWidth="1"/>
    <col min="16142" max="16144" width="3.28515625" style="4" customWidth="1"/>
    <col min="16145" max="16164" width="0" style="4" hidden="1" customWidth="1"/>
    <col min="16165" max="16165" width="10.42578125" style="4" bestFit="1" customWidth="1"/>
    <col min="16166" max="16167" width="8.85546875" style="4"/>
    <col min="16168" max="16168" width="10.7109375" style="4" bestFit="1" customWidth="1"/>
    <col min="16169" max="16379" width="8.85546875" style="4"/>
    <col min="16380" max="16384" width="8.85546875" style="4" customWidth="1"/>
  </cols>
  <sheetData>
    <row r="1" spans="1:48" s="9" customFormat="1" ht="44.45" customHeight="1" x14ac:dyDescent="0.25">
      <c r="A1" s="220" t="s">
        <v>251</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K1" s="4"/>
    </row>
    <row r="2" spans="1:48" s="9" customFormat="1" ht="16.899999999999999" customHeight="1" x14ac:dyDescent="0.25">
      <c r="A2" s="10"/>
      <c r="B2" s="302" t="s">
        <v>66</v>
      </c>
      <c r="C2" s="302"/>
      <c r="D2" s="302"/>
      <c r="E2" s="302"/>
      <c r="F2" s="313" t="str">
        <f>'IT 11GA (2023)'!F7</f>
        <v>মো. আব্দুল মান্নান</v>
      </c>
      <c r="G2" s="313"/>
      <c r="H2" s="313"/>
      <c r="I2" s="313"/>
      <c r="J2" s="313"/>
      <c r="K2" s="313"/>
      <c r="L2" s="313"/>
      <c r="M2" s="264" t="s">
        <v>98</v>
      </c>
      <c r="N2" s="264"/>
      <c r="O2" s="264"/>
      <c r="P2" s="49">
        <f>'IT 11GA (2023)'!G9</f>
        <v>1</v>
      </c>
      <c r="Q2" s="49">
        <f>'IT 11GA (2023)'!H9</f>
        <v>2</v>
      </c>
      <c r="R2" s="49">
        <f>'IT 11GA (2023)'!I9</f>
        <v>3</v>
      </c>
      <c r="S2" s="49">
        <f>'IT 11GA (2023)'!J9</f>
        <v>4</v>
      </c>
      <c r="T2" s="49">
        <f>'IT 11GA (2023)'!K9</f>
        <v>5</v>
      </c>
      <c r="U2" s="49">
        <f>'IT 11GA (2023)'!L9</f>
        <v>6</v>
      </c>
      <c r="V2" s="49">
        <f>'IT 11GA (2023)'!M9</f>
        <v>7</v>
      </c>
      <c r="W2" s="49">
        <f>'IT 11GA (2023)'!N9</f>
        <v>8</v>
      </c>
      <c r="X2" s="49">
        <f>'IT 11GA (2023)'!O9</f>
        <v>9</v>
      </c>
      <c r="Y2" s="49">
        <f>'IT 11GA (2023)'!P9</f>
        <v>1</v>
      </c>
      <c r="Z2" s="49">
        <f>'IT 11GA (2023)'!Q9</f>
        <v>2</v>
      </c>
      <c r="AA2" s="49">
        <f>'IT 11GA (2023)'!R9</f>
        <v>3</v>
      </c>
      <c r="AB2" s="40"/>
      <c r="AC2" s="40"/>
      <c r="AK2" s="4"/>
    </row>
    <row r="3" spans="1:48" s="9" customFormat="1" ht="16.899999999999999"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K3" s="4"/>
    </row>
    <row r="4" spans="1:48" s="9" customFormat="1" ht="22.9" customHeight="1" x14ac:dyDescent="0.25">
      <c r="A4" s="341" t="s">
        <v>176</v>
      </c>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K4" s="4"/>
    </row>
    <row r="5" spans="1:48" s="9" customFormat="1" ht="25.15" customHeight="1" x14ac:dyDescent="0.25">
      <c r="A5" s="222" t="s">
        <v>65</v>
      </c>
      <c r="B5" s="222"/>
      <c r="C5" s="221" t="s">
        <v>252</v>
      </c>
      <c r="D5" s="221"/>
      <c r="E5" s="221"/>
      <c r="F5" s="221"/>
      <c r="G5" s="221"/>
      <c r="H5" s="221"/>
      <c r="I5" s="221"/>
      <c r="J5" s="221"/>
      <c r="K5" s="221"/>
      <c r="L5" s="221"/>
      <c r="M5" s="221"/>
      <c r="N5" s="221"/>
      <c r="O5" s="221"/>
      <c r="P5" s="221"/>
      <c r="Q5" s="221"/>
      <c r="R5" s="221"/>
      <c r="S5" s="221"/>
      <c r="T5" s="221"/>
      <c r="U5" s="221"/>
      <c r="V5" s="221"/>
      <c r="W5" s="221"/>
      <c r="X5" s="277">
        <f>Insurance!R16</f>
        <v>228820</v>
      </c>
      <c r="Y5" s="277"/>
      <c r="Z5" s="277"/>
      <c r="AA5" s="277"/>
      <c r="AB5" s="277"/>
      <c r="AC5" s="277"/>
      <c r="AK5" s="4"/>
    </row>
    <row r="6" spans="1:48" s="9" customFormat="1" ht="25.15" customHeight="1" x14ac:dyDescent="0.25">
      <c r="A6" s="222" t="s">
        <v>142</v>
      </c>
      <c r="B6" s="222"/>
      <c r="C6" s="221" t="s">
        <v>177</v>
      </c>
      <c r="D6" s="221"/>
      <c r="E6" s="221"/>
      <c r="F6" s="221"/>
      <c r="G6" s="221"/>
      <c r="H6" s="221"/>
      <c r="I6" s="221"/>
      <c r="J6" s="221"/>
      <c r="K6" s="221"/>
      <c r="L6" s="221"/>
      <c r="M6" s="221"/>
      <c r="N6" s="221"/>
      <c r="O6" s="221"/>
      <c r="P6" s="221"/>
      <c r="Q6" s="221"/>
      <c r="R6" s="221"/>
      <c r="S6" s="221"/>
      <c r="T6" s="221"/>
      <c r="U6" s="221"/>
      <c r="V6" s="221"/>
      <c r="W6" s="221"/>
      <c r="X6" s="277">
        <v>120000</v>
      </c>
      <c r="Y6" s="277"/>
      <c r="Z6" s="277"/>
      <c r="AA6" s="277"/>
      <c r="AB6" s="277"/>
      <c r="AC6" s="277"/>
      <c r="AK6" s="4"/>
    </row>
    <row r="7" spans="1:48" s="9" customFormat="1" ht="35.450000000000003" customHeight="1" x14ac:dyDescent="0.25">
      <c r="A7" s="222" t="s">
        <v>40</v>
      </c>
      <c r="B7" s="222"/>
      <c r="C7" s="250" t="s">
        <v>178</v>
      </c>
      <c r="D7" s="250"/>
      <c r="E7" s="250"/>
      <c r="F7" s="250"/>
      <c r="G7" s="250"/>
      <c r="H7" s="250"/>
      <c r="I7" s="250"/>
      <c r="J7" s="250"/>
      <c r="K7" s="250"/>
      <c r="L7" s="250"/>
      <c r="M7" s="250"/>
      <c r="N7" s="250"/>
      <c r="O7" s="250"/>
      <c r="P7" s="250"/>
      <c r="Q7" s="250"/>
      <c r="R7" s="250"/>
      <c r="S7" s="250"/>
      <c r="T7" s="250"/>
      <c r="U7" s="250"/>
      <c r="V7" s="250"/>
      <c r="W7" s="250"/>
      <c r="X7" s="277">
        <v>500000</v>
      </c>
      <c r="Y7" s="277"/>
      <c r="Z7" s="277"/>
      <c r="AA7" s="277"/>
      <c r="AB7" s="277"/>
      <c r="AC7" s="277"/>
      <c r="AK7" s="4"/>
    </row>
    <row r="8" spans="1:48" s="9" customFormat="1" ht="25.15" customHeight="1" x14ac:dyDescent="0.25">
      <c r="A8" s="222" t="s">
        <v>143</v>
      </c>
      <c r="B8" s="222"/>
      <c r="C8" s="221" t="s">
        <v>179</v>
      </c>
      <c r="D8" s="221"/>
      <c r="E8" s="221"/>
      <c r="F8" s="221"/>
      <c r="G8" s="221"/>
      <c r="H8" s="221"/>
      <c r="I8" s="221"/>
      <c r="J8" s="221"/>
      <c r="K8" s="221"/>
      <c r="L8" s="221"/>
      <c r="M8" s="221"/>
      <c r="N8" s="221"/>
      <c r="O8" s="221"/>
      <c r="P8" s="221"/>
      <c r="Q8" s="221"/>
      <c r="R8" s="221"/>
      <c r="S8" s="221"/>
      <c r="T8" s="221"/>
      <c r="U8" s="221"/>
      <c r="V8" s="221"/>
      <c r="W8" s="221"/>
      <c r="X8" s="277"/>
      <c r="Y8" s="277"/>
      <c r="Z8" s="277"/>
      <c r="AA8" s="277"/>
      <c r="AB8" s="277"/>
      <c r="AC8" s="277"/>
      <c r="AK8" s="4"/>
    </row>
    <row r="9" spans="1:48" s="9" customFormat="1" ht="25.15" customHeight="1" x14ac:dyDescent="0.25">
      <c r="A9" s="222" t="s">
        <v>73</v>
      </c>
      <c r="B9" s="222"/>
      <c r="C9" s="352" t="s">
        <v>180</v>
      </c>
      <c r="D9" s="221"/>
      <c r="E9" s="221"/>
      <c r="F9" s="221"/>
      <c r="G9" s="221"/>
      <c r="H9" s="221"/>
      <c r="I9" s="221"/>
      <c r="J9" s="221"/>
      <c r="K9" s="221"/>
      <c r="L9" s="221"/>
      <c r="M9" s="221"/>
      <c r="N9" s="221"/>
      <c r="O9" s="221"/>
      <c r="P9" s="221"/>
      <c r="Q9" s="221"/>
      <c r="R9" s="221"/>
      <c r="S9" s="221"/>
      <c r="T9" s="221"/>
      <c r="U9" s="221"/>
      <c r="V9" s="221"/>
      <c r="W9" s="221"/>
      <c r="X9" s="277">
        <f>'Salary Statement '!L21</f>
        <v>183600</v>
      </c>
      <c r="Y9" s="277"/>
      <c r="Z9" s="277"/>
      <c r="AA9" s="277"/>
      <c r="AB9" s="277"/>
      <c r="AC9" s="277"/>
      <c r="AK9" s="4"/>
    </row>
    <row r="10" spans="1:48" s="9" customFormat="1" ht="25.15" customHeight="1" x14ac:dyDescent="0.25">
      <c r="A10" s="228" t="s">
        <v>147</v>
      </c>
      <c r="B10" s="230"/>
      <c r="C10" s="221" t="s">
        <v>181</v>
      </c>
      <c r="D10" s="221"/>
      <c r="E10" s="221"/>
      <c r="F10" s="221"/>
      <c r="G10" s="221"/>
      <c r="H10" s="221"/>
      <c r="I10" s="221"/>
      <c r="J10" s="221"/>
      <c r="K10" s="221"/>
      <c r="L10" s="221"/>
      <c r="M10" s="221"/>
      <c r="N10" s="221"/>
      <c r="O10" s="221"/>
      <c r="P10" s="221"/>
      <c r="Q10" s="221"/>
      <c r="R10" s="221"/>
      <c r="S10" s="221"/>
      <c r="T10" s="221"/>
      <c r="U10" s="221"/>
      <c r="V10" s="221"/>
      <c r="W10" s="221"/>
      <c r="X10" s="277"/>
      <c r="Y10" s="277"/>
      <c r="Z10" s="277"/>
      <c r="AA10" s="277"/>
      <c r="AB10" s="277"/>
      <c r="AC10" s="277"/>
      <c r="AI10" s="178"/>
      <c r="AJ10" s="178"/>
      <c r="AK10" s="178"/>
      <c r="AL10" s="178"/>
      <c r="AM10" s="178"/>
      <c r="AN10" s="178"/>
      <c r="AO10" s="178"/>
      <c r="AP10" s="178"/>
      <c r="AQ10" s="178"/>
      <c r="AR10" s="178"/>
      <c r="AS10" s="178"/>
      <c r="AT10" s="178"/>
      <c r="AU10" s="178"/>
    </row>
    <row r="11" spans="1:48" s="9" customFormat="1" ht="25.15" customHeight="1" x14ac:dyDescent="0.25">
      <c r="A11" s="228" t="s">
        <v>41</v>
      </c>
      <c r="B11" s="230"/>
      <c r="C11" s="221" t="s">
        <v>182</v>
      </c>
      <c r="D11" s="221"/>
      <c r="E11" s="221"/>
      <c r="F11" s="221"/>
      <c r="G11" s="221"/>
      <c r="H11" s="221"/>
      <c r="I11" s="221"/>
      <c r="J11" s="221"/>
      <c r="K11" s="221"/>
      <c r="L11" s="221"/>
      <c r="M11" s="221"/>
      <c r="N11" s="221"/>
      <c r="O11" s="221"/>
      <c r="P11" s="221"/>
      <c r="Q11" s="221"/>
      <c r="R11" s="221"/>
      <c r="S11" s="221"/>
      <c r="T11" s="221"/>
      <c r="U11" s="221"/>
      <c r="V11" s="221"/>
      <c r="W11" s="221"/>
      <c r="X11" s="277"/>
      <c r="Y11" s="277"/>
      <c r="Z11" s="277"/>
      <c r="AA11" s="277"/>
      <c r="AB11" s="277"/>
      <c r="AC11" s="277"/>
      <c r="AI11" s="178"/>
      <c r="AJ11" s="178"/>
      <c r="AK11" s="178"/>
      <c r="AL11" s="178"/>
      <c r="AM11" s="178"/>
      <c r="AN11" s="178"/>
      <c r="AO11" s="178"/>
      <c r="AP11" s="178"/>
      <c r="AQ11" s="178"/>
      <c r="AR11" s="178"/>
      <c r="AS11" s="178"/>
      <c r="AT11" s="178"/>
      <c r="AU11" s="178"/>
    </row>
    <row r="12" spans="1:48" s="9" customFormat="1" ht="25.15" customHeight="1" x14ac:dyDescent="0.25">
      <c r="A12" s="228" t="s">
        <v>51</v>
      </c>
      <c r="B12" s="230"/>
      <c r="C12" s="221" t="s">
        <v>183</v>
      </c>
      <c r="D12" s="221"/>
      <c r="E12" s="221"/>
      <c r="F12" s="221"/>
      <c r="G12" s="221"/>
      <c r="H12" s="221"/>
      <c r="I12" s="221"/>
      <c r="J12" s="221"/>
      <c r="K12" s="221"/>
      <c r="L12" s="221"/>
      <c r="M12" s="221"/>
      <c r="N12" s="221"/>
      <c r="O12" s="221"/>
      <c r="P12" s="221"/>
      <c r="Q12" s="221"/>
      <c r="R12" s="221"/>
      <c r="S12" s="221"/>
      <c r="T12" s="221"/>
      <c r="U12" s="221"/>
      <c r="V12" s="221"/>
      <c r="W12" s="221"/>
      <c r="X12" s="277">
        <f>'Salary Statement '!M21+'Salary Statement '!N21</f>
        <v>3000</v>
      </c>
      <c r="Y12" s="277"/>
      <c r="Z12" s="277"/>
      <c r="AA12" s="277"/>
      <c r="AB12" s="277"/>
      <c r="AC12" s="277"/>
      <c r="AI12" s="178"/>
      <c r="AJ12" s="178"/>
      <c r="AK12" s="178"/>
      <c r="AL12" s="178"/>
      <c r="AM12" s="178"/>
      <c r="AN12" s="178"/>
      <c r="AO12" s="178"/>
      <c r="AP12" s="178"/>
      <c r="AQ12" s="178"/>
      <c r="AR12" s="178"/>
      <c r="AS12" s="178"/>
      <c r="AT12" s="178"/>
      <c r="AU12" s="178"/>
    </row>
    <row r="13" spans="1:48" s="9" customFormat="1" ht="25.15" customHeight="1" x14ac:dyDescent="0.25">
      <c r="A13" s="228" t="s">
        <v>48</v>
      </c>
      <c r="B13" s="230"/>
      <c r="C13" s="221" t="s">
        <v>184</v>
      </c>
      <c r="D13" s="221"/>
      <c r="E13" s="221"/>
      <c r="F13" s="221"/>
      <c r="G13" s="221"/>
      <c r="H13" s="221"/>
      <c r="I13" s="221"/>
      <c r="J13" s="221"/>
      <c r="K13" s="221"/>
      <c r="L13" s="221"/>
      <c r="M13" s="221"/>
      <c r="N13" s="221"/>
      <c r="O13" s="221"/>
      <c r="P13" s="221"/>
      <c r="Q13" s="221"/>
      <c r="R13" s="221"/>
      <c r="S13" s="221"/>
      <c r="T13" s="221"/>
      <c r="U13" s="221"/>
      <c r="V13" s="221"/>
      <c r="W13" s="221"/>
      <c r="X13" s="277"/>
      <c r="Y13" s="277"/>
      <c r="Z13" s="277"/>
      <c r="AA13" s="277"/>
      <c r="AB13" s="277"/>
      <c r="AC13" s="277"/>
      <c r="AI13" s="178"/>
      <c r="AJ13" s="178"/>
      <c r="AK13" s="178"/>
      <c r="AL13" s="178"/>
      <c r="AM13" s="178"/>
      <c r="AN13" s="178"/>
      <c r="AO13" s="178"/>
      <c r="AP13" s="178"/>
      <c r="AQ13" s="178"/>
      <c r="AR13" s="178"/>
      <c r="AS13" s="178"/>
      <c r="AT13" s="178"/>
      <c r="AU13" s="178"/>
      <c r="AV13" s="177"/>
    </row>
    <row r="14" spans="1:48" s="9" customFormat="1" ht="25.15" customHeight="1" x14ac:dyDescent="0.25">
      <c r="A14" s="228" t="s">
        <v>49</v>
      </c>
      <c r="B14" s="230"/>
      <c r="C14" s="221" t="s">
        <v>121</v>
      </c>
      <c r="D14" s="221"/>
      <c r="E14" s="221"/>
      <c r="F14" s="221"/>
      <c r="G14" s="221"/>
      <c r="H14" s="221"/>
      <c r="I14" s="221"/>
      <c r="J14" s="221"/>
      <c r="K14" s="221"/>
      <c r="L14" s="221"/>
      <c r="M14" s="221"/>
      <c r="N14" s="221"/>
      <c r="O14" s="221"/>
      <c r="P14" s="221"/>
      <c r="Q14" s="221"/>
      <c r="R14" s="221"/>
      <c r="S14" s="221"/>
      <c r="T14" s="221"/>
      <c r="U14" s="221"/>
      <c r="V14" s="221"/>
      <c r="W14" s="221"/>
      <c r="X14" s="277"/>
      <c r="Y14" s="277"/>
      <c r="Z14" s="277"/>
      <c r="AA14" s="277"/>
      <c r="AB14" s="277"/>
      <c r="AC14" s="277"/>
      <c r="AI14" s="178"/>
      <c r="AJ14" s="178"/>
      <c r="AK14" s="178"/>
      <c r="AL14" s="178"/>
      <c r="AM14" s="178"/>
      <c r="AN14" s="178"/>
      <c r="AO14" s="178"/>
      <c r="AP14" s="178"/>
      <c r="AQ14" s="178"/>
      <c r="AR14" s="178"/>
      <c r="AS14" s="178"/>
      <c r="AT14" s="178"/>
      <c r="AU14" s="178"/>
    </row>
    <row r="15" spans="1:48" s="9" customFormat="1" ht="25.15" customHeight="1" x14ac:dyDescent="0.25">
      <c r="A15" s="222" t="s">
        <v>81</v>
      </c>
      <c r="B15" s="222"/>
      <c r="C15" s="221" t="s">
        <v>185</v>
      </c>
      <c r="D15" s="221"/>
      <c r="E15" s="221"/>
      <c r="F15" s="221"/>
      <c r="G15" s="221"/>
      <c r="H15" s="221"/>
      <c r="I15" s="221"/>
      <c r="J15" s="221"/>
      <c r="K15" s="221"/>
      <c r="L15" s="221"/>
      <c r="M15" s="221"/>
      <c r="N15" s="221"/>
      <c r="O15" s="221"/>
      <c r="P15" s="221"/>
      <c r="Q15" s="221"/>
      <c r="R15" s="221"/>
      <c r="S15" s="221"/>
      <c r="T15" s="221"/>
      <c r="U15" s="221"/>
      <c r="V15" s="221"/>
      <c r="W15" s="221"/>
      <c r="X15" s="277">
        <f>SUM(X5:AC14)</f>
        <v>1035420</v>
      </c>
      <c r="Y15" s="277"/>
      <c r="Z15" s="277"/>
      <c r="AA15" s="277"/>
      <c r="AB15" s="277"/>
      <c r="AC15" s="277"/>
      <c r="AI15" s="178"/>
      <c r="AJ15" s="178"/>
      <c r="AK15" s="178"/>
      <c r="AL15" s="178"/>
      <c r="AM15" s="178"/>
      <c r="AN15" s="178"/>
      <c r="AO15" s="178"/>
      <c r="AP15" s="178"/>
      <c r="AQ15" s="178"/>
      <c r="AR15" s="178"/>
      <c r="AS15" s="178"/>
      <c r="AT15" s="178"/>
      <c r="AU15" s="178"/>
    </row>
    <row r="16" spans="1:48" s="44" customFormat="1" ht="25.15" customHeight="1" x14ac:dyDescent="0.25">
      <c r="A16" s="286" t="s">
        <v>170</v>
      </c>
      <c r="B16" s="286"/>
      <c r="C16" s="344" t="s">
        <v>186</v>
      </c>
      <c r="D16" s="344"/>
      <c r="E16" s="344"/>
      <c r="F16" s="344"/>
      <c r="G16" s="344"/>
      <c r="H16" s="344"/>
      <c r="I16" s="344"/>
      <c r="J16" s="344"/>
      <c r="K16" s="344"/>
      <c r="L16" s="344"/>
      <c r="M16" s="344"/>
      <c r="N16" s="344"/>
      <c r="O16" s="344"/>
      <c r="P16" s="344"/>
      <c r="Q16" s="344"/>
      <c r="R16" s="344"/>
      <c r="S16" s="344"/>
      <c r="T16" s="344"/>
      <c r="U16" s="344"/>
      <c r="V16" s="344"/>
      <c r="W16" s="344"/>
      <c r="X16" s="278">
        <f>ROUND(X19,0)</f>
        <v>34145</v>
      </c>
      <c r="Y16" s="278"/>
      <c r="Z16" s="278"/>
      <c r="AA16" s="278"/>
      <c r="AB16" s="278"/>
      <c r="AC16" s="278"/>
      <c r="AI16" s="178"/>
      <c r="AJ16" s="178"/>
      <c r="AK16" s="178"/>
      <c r="AL16" s="178"/>
      <c r="AM16" s="178"/>
      <c r="AN16" s="178"/>
      <c r="AO16" s="178"/>
      <c r="AP16" s="178"/>
      <c r="AQ16" s="178"/>
      <c r="AR16" s="178"/>
      <c r="AS16" s="178"/>
      <c r="AT16" s="178"/>
      <c r="AU16" s="178"/>
    </row>
    <row r="17" spans="1:37" s="9" customForma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K17" s="4"/>
    </row>
    <row r="18" spans="1:37" s="9" customFormat="1" x14ac:dyDescent="0.25">
      <c r="A18" s="4"/>
      <c r="B18" s="222" t="s">
        <v>392</v>
      </c>
      <c r="C18" s="222"/>
      <c r="D18" s="222"/>
      <c r="E18" s="222"/>
      <c r="F18" s="222"/>
      <c r="G18" s="222"/>
      <c r="H18" s="222"/>
      <c r="I18" s="222"/>
      <c r="J18" s="222"/>
      <c r="K18" s="222"/>
      <c r="L18" s="222"/>
      <c r="M18" s="222" t="s">
        <v>4</v>
      </c>
      <c r="N18" s="222"/>
      <c r="O18" s="222"/>
      <c r="P18" s="222"/>
      <c r="Q18" s="222"/>
      <c r="R18" s="222"/>
      <c r="S18" s="222" t="s">
        <v>391</v>
      </c>
      <c r="T18" s="222"/>
      <c r="U18" s="222"/>
      <c r="V18" s="222"/>
      <c r="W18" s="222"/>
      <c r="X18" s="231" t="s">
        <v>393</v>
      </c>
      <c r="Y18" s="231"/>
      <c r="Z18" s="231"/>
      <c r="AA18" s="231"/>
      <c r="AB18" s="231"/>
      <c r="AC18" s="231"/>
      <c r="AK18" s="4"/>
    </row>
    <row r="19" spans="1:37" s="9" customFormat="1" x14ac:dyDescent="0.25">
      <c r="B19" s="16" t="s">
        <v>89</v>
      </c>
      <c r="C19" s="221" t="s">
        <v>390</v>
      </c>
      <c r="D19" s="221"/>
      <c r="E19" s="221"/>
      <c r="F19" s="221"/>
      <c r="G19" s="221"/>
      <c r="H19" s="221"/>
      <c r="I19" s="221"/>
      <c r="J19" s="221"/>
      <c r="K19" s="221"/>
      <c r="L19" s="221"/>
      <c r="M19" s="350">
        <f>'Tax Comutation Sheet (P-2)'!J16-'Tax Comutation Sheet (P-2)'!J11</f>
        <v>1138160</v>
      </c>
      <c r="N19" s="222"/>
      <c r="O19" s="222"/>
      <c r="P19" s="222"/>
      <c r="Q19" s="222"/>
      <c r="R19" s="222"/>
      <c r="S19" s="350">
        <f>M19*0.03</f>
        <v>34144.799999999996</v>
      </c>
      <c r="T19" s="222"/>
      <c r="U19" s="222"/>
      <c r="V19" s="222"/>
      <c r="W19" s="222"/>
      <c r="X19" s="350">
        <f>MIN(S19:W21)</f>
        <v>34144.799999999996</v>
      </c>
      <c r="Y19" s="222"/>
      <c r="Z19" s="222"/>
      <c r="AA19" s="222"/>
      <c r="AB19" s="222"/>
      <c r="AC19" s="222"/>
      <c r="AK19" s="4"/>
    </row>
    <row r="20" spans="1:37" x14ac:dyDescent="0.25">
      <c r="A20" s="4"/>
      <c r="B20" s="16" t="s">
        <v>267</v>
      </c>
      <c r="C20" s="221" t="s">
        <v>389</v>
      </c>
      <c r="D20" s="221"/>
      <c r="E20" s="221"/>
      <c r="F20" s="221"/>
      <c r="G20" s="221"/>
      <c r="H20" s="221"/>
      <c r="I20" s="221"/>
      <c r="J20" s="221"/>
      <c r="K20" s="221"/>
      <c r="L20" s="221"/>
      <c r="M20" s="350">
        <f>X15</f>
        <v>1035420</v>
      </c>
      <c r="N20" s="222"/>
      <c r="O20" s="222"/>
      <c r="P20" s="222"/>
      <c r="Q20" s="222"/>
      <c r="R20" s="222"/>
      <c r="S20" s="350">
        <f>M20*0.15</f>
        <v>155313</v>
      </c>
      <c r="T20" s="222"/>
      <c r="U20" s="222"/>
      <c r="V20" s="222"/>
      <c r="W20" s="222"/>
      <c r="X20" s="222"/>
      <c r="Y20" s="222"/>
      <c r="Z20" s="222"/>
      <c r="AA20" s="222"/>
      <c r="AB20" s="222"/>
      <c r="AC20" s="222"/>
    </row>
    <row r="21" spans="1:37" x14ac:dyDescent="0.25">
      <c r="A21" s="4"/>
      <c r="B21" s="16" t="s">
        <v>270</v>
      </c>
      <c r="C21" s="351">
        <v>1000000</v>
      </c>
      <c r="D21" s="351"/>
      <c r="E21" s="351"/>
      <c r="F21" s="351"/>
      <c r="G21" s="351"/>
      <c r="H21" s="351"/>
      <c r="I21" s="351"/>
      <c r="J21" s="351"/>
      <c r="K21" s="351"/>
      <c r="L21" s="351"/>
      <c r="M21" s="350">
        <f>C21</f>
        <v>1000000</v>
      </c>
      <c r="N21" s="222"/>
      <c r="O21" s="222"/>
      <c r="P21" s="222"/>
      <c r="Q21" s="222"/>
      <c r="R21" s="222"/>
      <c r="S21" s="350">
        <f>M21</f>
        <v>1000000</v>
      </c>
      <c r="T21" s="222"/>
      <c r="U21" s="222"/>
      <c r="V21" s="222"/>
      <c r="W21" s="222"/>
      <c r="X21" s="222"/>
      <c r="Y21" s="222"/>
      <c r="Z21" s="222"/>
      <c r="AA21" s="222"/>
      <c r="AB21" s="222"/>
      <c r="AC21" s="222"/>
    </row>
  </sheetData>
  <mergeCells count="55">
    <mergeCell ref="A16:B16"/>
    <mergeCell ref="C16:W16"/>
    <mergeCell ref="X16:AC16"/>
    <mergeCell ref="A14:B14"/>
    <mergeCell ref="C14:W14"/>
    <mergeCell ref="X14:AC14"/>
    <mergeCell ref="A15:B15"/>
    <mergeCell ref="C15:W15"/>
    <mergeCell ref="X15:AC15"/>
    <mergeCell ref="A12:B12"/>
    <mergeCell ref="C12:W12"/>
    <mergeCell ref="X12:AC12"/>
    <mergeCell ref="A13:B13"/>
    <mergeCell ref="C13:W13"/>
    <mergeCell ref="X13:AC13"/>
    <mergeCell ref="A10:B10"/>
    <mergeCell ref="C10:W10"/>
    <mergeCell ref="X10:AC10"/>
    <mergeCell ref="A11:B11"/>
    <mergeCell ref="C11:W11"/>
    <mergeCell ref="X11:AC11"/>
    <mergeCell ref="A8:B8"/>
    <mergeCell ref="C8:W8"/>
    <mergeCell ref="X8:AC8"/>
    <mergeCell ref="A9:B9"/>
    <mergeCell ref="C9:W9"/>
    <mergeCell ref="X9:AC9"/>
    <mergeCell ref="X18:AC18"/>
    <mergeCell ref="X19:AC21"/>
    <mergeCell ref="A1:AC1"/>
    <mergeCell ref="B2:E2"/>
    <mergeCell ref="F2:L2"/>
    <mergeCell ref="M2:O2"/>
    <mergeCell ref="A4:AC4"/>
    <mergeCell ref="A5:B5"/>
    <mergeCell ref="C5:W5"/>
    <mergeCell ref="X5:AC5"/>
    <mergeCell ref="A6:B6"/>
    <mergeCell ref="C6:W6"/>
    <mergeCell ref="X6:AC6"/>
    <mergeCell ref="A7:B7"/>
    <mergeCell ref="C7:W7"/>
    <mergeCell ref="X7:AC7"/>
    <mergeCell ref="S18:W18"/>
    <mergeCell ref="S19:W19"/>
    <mergeCell ref="S20:W20"/>
    <mergeCell ref="S21:W21"/>
    <mergeCell ref="B18:L18"/>
    <mergeCell ref="C19:L19"/>
    <mergeCell ref="C20:L20"/>
    <mergeCell ref="C21:L21"/>
    <mergeCell ref="M18:R18"/>
    <mergeCell ref="M19:R19"/>
    <mergeCell ref="M20:R20"/>
    <mergeCell ref="M21:R21"/>
  </mergeCells>
  <pageMargins left="1" right="1" top="1" bottom="1"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view="pageBreakPreview" topLeftCell="A7" zoomScale="130" zoomScaleNormal="100" zoomScaleSheetLayoutView="130" workbookViewId="0">
      <selection activeCell="W19" sqref="W19:AC19"/>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9" customFormat="1" x14ac:dyDescent="0.25">
      <c r="A1" s="357" t="s">
        <v>281</v>
      </c>
      <c r="B1" s="357"/>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P1" s="4"/>
    </row>
    <row r="2" spans="1:42" s="9" customFormat="1" ht="16.899999999999999" customHeight="1" x14ac:dyDescent="0.25">
      <c r="A2" s="2"/>
      <c r="B2" s="2"/>
      <c r="C2" s="2"/>
      <c r="D2" s="2"/>
      <c r="E2" s="357" t="s">
        <v>135</v>
      </c>
      <c r="F2" s="357"/>
      <c r="G2" s="357"/>
      <c r="H2" s="357"/>
      <c r="I2" s="357"/>
      <c r="J2" s="357"/>
      <c r="K2" s="357"/>
      <c r="L2" s="14" t="s">
        <v>136</v>
      </c>
      <c r="M2" s="8">
        <v>3</v>
      </c>
      <c r="N2" s="8">
        <v>0</v>
      </c>
      <c r="O2" s="8" t="s">
        <v>75</v>
      </c>
      <c r="P2" s="8">
        <v>0</v>
      </c>
      <c r="Q2" s="8">
        <v>6</v>
      </c>
      <c r="R2" s="1" t="s">
        <v>75</v>
      </c>
      <c r="S2" s="8">
        <f>'IT 11GA (2023)'!D11</f>
        <v>2</v>
      </c>
      <c r="T2" s="8">
        <f>'IT 11GA (2023)'!E11</f>
        <v>0</v>
      </c>
      <c r="U2" s="8">
        <f>'IT 11GA (2023)'!F11</f>
        <v>2</v>
      </c>
      <c r="V2" s="8">
        <f>'IT 11GA (2023)'!G11</f>
        <v>3</v>
      </c>
      <c r="W2" s="220" t="s">
        <v>138</v>
      </c>
      <c r="X2" s="220"/>
      <c r="Y2" s="2" t="s">
        <v>137</v>
      </c>
      <c r="Z2" s="2"/>
      <c r="AA2" s="2"/>
      <c r="AB2" s="2"/>
      <c r="AC2" s="2"/>
      <c r="AP2" s="4"/>
    </row>
    <row r="3" spans="1:42" s="9" customFormat="1" ht="16.899999999999999" customHeight="1" x14ac:dyDescent="0.25">
      <c r="A3" s="2"/>
      <c r="B3" s="2"/>
      <c r="C3" s="2"/>
      <c r="D3" s="2"/>
      <c r="E3" s="14"/>
      <c r="F3" s="14"/>
      <c r="G3" s="14"/>
      <c r="H3" s="14"/>
      <c r="I3" s="14"/>
      <c r="J3" s="14"/>
      <c r="K3" s="14"/>
      <c r="L3" s="14"/>
      <c r="M3" s="8"/>
      <c r="N3" s="8"/>
      <c r="O3" s="8"/>
      <c r="P3" s="8"/>
      <c r="Q3" s="8"/>
      <c r="R3" s="1"/>
      <c r="S3" s="8"/>
      <c r="T3" s="8"/>
      <c r="U3" s="8"/>
      <c r="V3" s="8"/>
      <c r="W3" s="1"/>
      <c r="X3" s="1"/>
      <c r="Y3" s="2"/>
      <c r="Z3" s="2"/>
      <c r="AA3" s="2"/>
      <c r="AB3" s="2"/>
      <c r="AC3" s="2"/>
      <c r="AP3" s="4"/>
    </row>
    <row r="4" spans="1:42" s="9" customFormat="1" ht="16.899999999999999" customHeight="1" x14ac:dyDescent="0.25">
      <c r="A4" s="358" t="s">
        <v>139</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60"/>
      <c r="AP4" s="4"/>
    </row>
    <row r="5" spans="1:42" s="9" customFormat="1" ht="116.25" customHeight="1" x14ac:dyDescent="0.25">
      <c r="A5" s="361" t="s">
        <v>399</v>
      </c>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3"/>
      <c r="AP5" s="4"/>
    </row>
    <row r="6" spans="1:42" s="9" customFormat="1" x14ac:dyDescent="0.25">
      <c r="A6" s="42" t="s">
        <v>222</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P6" s="4"/>
    </row>
    <row r="7" spans="1:42" x14ac:dyDescent="0.25">
      <c r="B7" s="312" t="s">
        <v>66</v>
      </c>
      <c r="C7" s="312"/>
      <c r="D7" s="312"/>
      <c r="E7" s="312"/>
      <c r="F7" s="313" t="str">
        <f>'IT 11GA (2023)'!F7</f>
        <v>মো. আব্দুল মান্নান</v>
      </c>
      <c r="G7" s="313"/>
      <c r="H7" s="313"/>
      <c r="I7" s="313"/>
      <c r="J7" s="313"/>
      <c r="K7" s="313"/>
      <c r="L7" s="313"/>
      <c r="M7" s="264" t="s">
        <v>98</v>
      </c>
      <c r="N7" s="264"/>
      <c r="O7" s="264"/>
      <c r="P7" s="182">
        <f>'IT 11GA (2023)'!G9</f>
        <v>1</v>
      </c>
      <c r="Q7" s="182">
        <f>'IT 11GA (2023)'!H9</f>
        <v>2</v>
      </c>
      <c r="R7" s="182">
        <f>'IT 11GA (2023)'!I9</f>
        <v>3</v>
      </c>
      <c r="S7" s="182">
        <f>'IT 11GA (2023)'!J9</f>
        <v>4</v>
      </c>
      <c r="T7" s="182">
        <f>'IT 11GA (2023)'!K9</f>
        <v>5</v>
      </c>
      <c r="U7" s="182">
        <f>'IT 11GA (2023)'!L9</f>
        <v>6</v>
      </c>
      <c r="V7" s="182">
        <f>'IT 11GA (2023)'!M9</f>
        <v>7</v>
      </c>
      <c r="W7" s="182">
        <f>'IT 11GA (2023)'!N9</f>
        <v>8</v>
      </c>
      <c r="X7" s="182">
        <f>'IT 11GA (2023)'!O9</f>
        <v>9</v>
      </c>
      <c r="Y7" s="182">
        <f>'IT 11GA (2023)'!P9</f>
        <v>1</v>
      </c>
      <c r="Z7" s="182">
        <f>'IT 11GA (2023)'!Q9</f>
        <v>2</v>
      </c>
      <c r="AA7" s="182">
        <f>'IT 11GA (2023)'!R9</f>
        <v>3</v>
      </c>
      <c r="AB7" s="40"/>
      <c r="AC7" s="40"/>
    </row>
    <row r="8" spans="1:42" ht="16.899999999999999" customHeight="1" x14ac:dyDescent="0.25"/>
    <row r="9" spans="1:42" x14ac:dyDescent="0.25">
      <c r="A9" s="10" t="s">
        <v>140</v>
      </c>
      <c r="B9" s="302" t="s">
        <v>255</v>
      </c>
      <c r="C9" s="302"/>
      <c r="D9" s="302"/>
      <c r="E9" s="302"/>
      <c r="F9" s="302"/>
    </row>
    <row r="10" spans="1:42" x14ac:dyDescent="0.3">
      <c r="C10" s="302" t="s">
        <v>256</v>
      </c>
      <c r="D10" s="302"/>
      <c r="E10" s="302"/>
      <c r="F10" s="302"/>
      <c r="G10" s="302"/>
      <c r="H10" s="302"/>
      <c r="I10" s="302"/>
      <c r="J10" s="302"/>
      <c r="K10" s="302"/>
      <c r="L10" s="302"/>
      <c r="M10" s="302"/>
      <c r="N10" s="302"/>
      <c r="O10" s="302"/>
      <c r="P10" s="302"/>
      <c r="Q10" s="302"/>
      <c r="R10" s="302"/>
      <c r="S10" s="302"/>
      <c r="T10" s="302"/>
      <c r="U10" s="264" t="s">
        <v>101</v>
      </c>
      <c r="V10" s="264"/>
      <c r="W10" s="355">
        <f>'Tax Comutation Sheet (P-2)'!J16</f>
        <v>1243323</v>
      </c>
      <c r="X10" s="355"/>
      <c r="Y10" s="355"/>
      <c r="Z10" s="355"/>
      <c r="AA10" s="355"/>
    </row>
    <row r="11" spans="1:42" x14ac:dyDescent="0.3">
      <c r="C11" s="302" t="s">
        <v>257</v>
      </c>
      <c r="D11" s="302"/>
      <c r="E11" s="302"/>
      <c r="F11" s="302"/>
      <c r="G11" s="302"/>
      <c r="H11" s="302"/>
      <c r="I11" s="302"/>
      <c r="J11" s="302"/>
      <c r="K11" s="302"/>
      <c r="L11" s="302"/>
      <c r="M11" s="302"/>
      <c r="N11" s="302"/>
      <c r="O11" s="302"/>
      <c r="P11" s="302"/>
      <c r="Q11" s="302"/>
      <c r="R11" s="302"/>
      <c r="S11" s="302"/>
      <c r="T11" s="302"/>
      <c r="U11" s="264" t="str">
        <f>U10</f>
        <v>টাকা=</v>
      </c>
      <c r="V11" s="264"/>
      <c r="W11" s="355">
        <f>'Tax Comutation Sheet (P-3)'!T10</f>
        <v>1204005</v>
      </c>
      <c r="X11" s="355"/>
      <c r="Y11" s="355"/>
      <c r="Z11" s="355"/>
      <c r="AA11" s="355"/>
    </row>
    <row r="12" spans="1:42" x14ac:dyDescent="0.3">
      <c r="C12" s="302" t="s">
        <v>258</v>
      </c>
      <c r="D12" s="302"/>
      <c r="E12" s="302"/>
      <c r="F12" s="302"/>
      <c r="G12" s="302"/>
      <c r="H12" s="302"/>
      <c r="I12" s="302"/>
      <c r="J12" s="302"/>
      <c r="K12" s="302"/>
      <c r="L12" s="302"/>
      <c r="M12" s="302"/>
      <c r="N12" s="302"/>
      <c r="O12" s="302"/>
      <c r="P12" s="302"/>
      <c r="Q12" s="302"/>
      <c r="R12" s="302"/>
      <c r="S12" s="302"/>
      <c r="T12" s="302"/>
      <c r="U12" s="264" t="str">
        <f>U10</f>
        <v>টাকা=</v>
      </c>
      <c r="V12" s="264"/>
      <c r="W12" s="355">
        <v>0</v>
      </c>
      <c r="X12" s="355"/>
      <c r="Y12" s="355"/>
      <c r="Z12" s="355"/>
      <c r="AA12" s="355"/>
    </row>
    <row r="13" spans="1:42" s="5" customFormat="1" x14ac:dyDescent="0.3">
      <c r="A13" s="13"/>
      <c r="J13" s="353" t="s">
        <v>141</v>
      </c>
      <c r="K13" s="353"/>
      <c r="L13" s="353"/>
      <c r="M13" s="353"/>
      <c r="N13" s="353"/>
      <c r="O13" s="353"/>
      <c r="P13" s="353"/>
      <c r="Q13" s="353"/>
      <c r="U13" s="276" t="str">
        <f>U10</f>
        <v>টাকা=</v>
      </c>
      <c r="V13" s="276"/>
      <c r="W13" s="354">
        <f>W10+W11+W12</f>
        <v>2447328</v>
      </c>
      <c r="X13" s="354"/>
      <c r="Y13" s="354"/>
      <c r="Z13" s="354"/>
      <c r="AA13" s="354"/>
      <c r="AB13" s="57"/>
      <c r="AC13" s="57"/>
      <c r="AD13" s="44"/>
      <c r="AE13" s="44"/>
      <c r="AF13" s="44"/>
      <c r="AG13" s="44"/>
      <c r="AH13" s="44"/>
      <c r="AI13" s="44"/>
      <c r="AJ13" s="44"/>
      <c r="AK13" s="44"/>
      <c r="AL13" s="44"/>
      <c r="AM13" s="44"/>
      <c r="AN13" s="44"/>
      <c r="AO13" s="44"/>
    </row>
    <row r="14" spans="1:42" x14ac:dyDescent="0.25">
      <c r="J14" s="20"/>
      <c r="K14" s="20"/>
      <c r="L14" s="20"/>
      <c r="M14" s="20"/>
      <c r="N14" s="20"/>
      <c r="O14" s="20"/>
      <c r="P14" s="20"/>
      <c r="Q14" s="20"/>
      <c r="U14" s="10"/>
      <c r="V14" s="10"/>
      <c r="W14" s="23"/>
      <c r="X14" s="23"/>
      <c r="Y14" s="23"/>
      <c r="Z14" s="23"/>
      <c r="AA14" s="23"/>
      <c r="AB14" s="23"/>
      <c r="AC14" s="23"/>
    </row>
    <row r="15" spans="1:42" x14ac:dyDescent="0.3">
      <c r="A15" s="10" t="s">
        <v>142</v>
      </c>
      <c r="B15" s="302" t="s">
        <v>395</v>
      </c>
      <c r="C15" s="302"/>
      <c r="D15" s="302"/>
      <c r="E15" s="302"/>
      <c r="F15" s="302"/>
      <c r="G15" s="302"/>
      <c r="H15" s="302"/>
      <c r="I15" s="302"/>
      <c r="J15" s="302"/>
      <c r="K15" s="302"/>
      <c r="L15" s="302"/>
      <c r="M15" s="302"/>
      <c r="N15" s="302"/>
      <c r="O15" s="302"/>
      <c r="P15" s="302"/>
      <c r="Q15" s="302"/>
      <c r="R15" s="302"/>
      <c r="S15" s="302"/>
      <c r="T15" s="302"/>
      <c r="U15" s="264" t="str">
        <f>U10</f>
        <v>টাকা=</v>
      </c>
      <c r="V15" s="264"/>
      <c r="W15" s="355">
        <v>4052138</v>
      </c>
      <c r="X15" s="355"/>
      <c r="Y15" s="355"/>
      <c r="Z15" s="355"/>
      <c r="AA15" s="355"/>
      <c r="AB15" s="56"/>
      <c r="AC15" s="56"/>
    </row>
    <row r="16" spans="1:42" x14ac:dyDescent="0.3">
      <c r="A16" s="10" t="s">
        <v>40</v>
      </c>
      <c r="B16" s="302" t="s">
        <v>223</v>
      </c>
      <c r="C16" s="302"/>
      <c r="D16" s="302"/>
      <c r="E16" s="302"/>
      <c r="F16" s="302"/>
      <c r="G16" s="302"/>
      <c r="H16" s="302"/>
      <c r="I16" s="302"/>
      <c r="J16" s="302"/>
      <c r="K16" s="302"/>
      <c r="L16" s="302"/>
      <c r="M16" s="302"/>
      <c r="N16" s="302"/>
      <c r="O16" s="302"/>
      <c r="P16" s="302"/>
      <c r="Q16" s="302"/>
      <c r="R16" s="302"/>
      <c r="S16" s="302"/>
      <c r="T16" s="302"/>
      <c r="U16" s="264" t="str">
        <f>U10</f>
        <v>টাকা=</v>
      </c>
      <c r="V16" s="264"/>
      <c r="W16" s="355">
        <f>W13+W15</f>
        <v>6499466</v>
      </c>
      <c r="X16" s="355"/>
      <c r="Y16" s="355"/>
      <c r="Z16" s="355"/>
      <c r="AA16" s="355"/>
      <c r="AB16" s="56"/>
      <c r="AC16" s="56"/>
    </row>
    <row r="17" spans="1:41" x14ac:dyDescent="0.3">
      <c r="A17" s="10" t="s">
        <v>143</v>
      </c>
      <c r="C17" s="302" t="s">
        <v>144</v>
      </c>
      <c r="D17" s="302"/>
      <c r="E17" s="302"/>
      <c r="F17" s="302"/>
      <c r="G17" s="302"/>
      <c r="H17" s="302"/>
      <c r="I17" s="302"/>
      <c r="J17" s="302"/>
      <c r="K17" s="302"/>
      <c r="L17" s="302"/>
      <c r="M17" s="302"/>
      <c r="N17" s="302"/>
      <c r="O17" s="302"/>
      <c r="P17" s="302"/>
      <c r="Q17" s="302"/>
      <c r="R17" s="302"/>
      <c r="S17" s="264"/>
      <c r="T17" s="264"/>
      <c r="U17" s="264" t="str">
        <f>U10</f>
        <v>টাকা=</v>
      </c>
      <c r="V17" s="264"/>
      <c r="W17" s="355">
        <f>'IT10BB (2023)'!S16</f>
        <v>459816</v>
      </c>
      <c r="X17" s="355"/>
      <c r="Y17" s="355"/>
      <c r="Z17" s="355"/>
      <c r="AA17" s="355"/>
    </row>
    <row r="18" spans="1:41" x14ac:dyDescent="0.3">
      <c r="C18" s="302" t="s">
        <v>145</v>
      </c>
      <c r="D18" s="302"/>
      <c r="E18" s="302"/>
      <c r="F18" s="302"/>
      <c r="G18" s="302"/>
      <c r="H18" s="302"/>
      <c r="I18" s="302"/>
      <c r="J18" s="302"/>
      <c r="K18" s="302"/>
      <c r="L18" s="302"/>
      <c r="M18" s="302"/>
      <c r="N18" s="302"/>
      <c r="O18" s="302"/>
      <c r="P18" s="302"/>
      <c r="Q18" s="302"/>
      <c r="R18" s="302"/>
      <c r="S18" s="264"/>
      <c r="T18" s="264"/>
      <c r="U18" s="264" t="str">
        <f>U10</f>
        <v>টাকা=</v>
      </c>
      <c r="V18" s="264"/>
      <c r="W18" s="355">
        <v>0</v>
      </c>
      <c r="X18" s="355"/>
      <c r="Y18" s="355"/>
      <c r="Z18" s="355"/>
      <c r="AA18" s="355"/>
    </row>
    <row r="19" spans="1:41" s="5" customFormat="1" x14ac:dyDescent="0.25">
      <c r="A19" s="13"/>
      <c r="J19" s="276" t="s">
        <v>146</v>
      </c>
      <c r="K19" s="276"/>
      <c r="L19" s="276"/>
      <c r="M19" s="276"/>
      <c r="N19" s="276"/>
      <c r="O19" s="276"/>
      <c r="P19" s="276"/>
      <c r="Q19" s="276"/>
      <c r="U19" s="276" t="str">
        <f>U10</f>
        <v>টাকা=</v>
      </c>
      <c r="V19" s="276"/>
      <c r="W19" s="364">
        <f>W17+W18</f>
        <v>459816</v>
      </c>
      <c r="X19" s="364"/>
      <c r="Y19" s="364"/>
      <c r="Z19" s="364"/>
      <c r="AA19" s="364"/>
      <c r="AB19" s="364"/>
      <c r="AC19" s="364"/>
      <c r="AD19" s="44"/>
      <c r="AE19" s="44"/>
      <c r="AF19" s="44"/>
      <c r="AG19" s="44"/>
      <c r="AH19" s="44"/>
      <c r="AI19" s="44"/>
      <c r="AJ19" s="44"/>
      <c r="AK19" s="44"/>
      <c r="AL19" s="44"/>
      <c r="AM19" s="44"/>
      <c r="AN19" s="44"/>
      <c r="AO19" s="44"/>
    </row>
    <row r="20" spans="1:41" x14ac:dyDescent="0.25">
      <c r="J20" s="10"/>
      <c r="K20" s="10"/>
      <c r="L20" s="10"/>
      <c r="M20" s="10"/>
      <c r="N20" s="10"/>
      <c r="O20" s="10"/>
      <c r="P20" s="10"/>
      <c r="Q20" s="10"/>
      <c r="U20" s="10"/>
      <c r="V20" s="10"/>
      <c r="W20" s="23"/>
      <c r="X20" s="23"/>
      <c r="Y20" s="23"/>
      <c r="Z20" s="23"/>
      <c r="AA20" s="23"/>
      <c r="AB20" s="23"/>
      <c r="AC20" s="23"/>
    </row>
    <row r="21" spans="1:41" s="5" customFormat="1" x14ac:dyDescent="0.3">
      <c r="A21" s="13" t="s">
        <v>73</v>
      </c>
      <c r="B21" s="313" t="s">
        <v>259</v>
      </c>
      <c r="C21" s="313"/>
      <c r="D21" s="313"/>
      <c r="E21" s="313"/>
      <c r="F21" s="313"/>
      <c r="G21" s="313"/>
      <c r="H21" s="313"/>
      <c r="I21" s="313"/>
      <c r="J21" s="313"/>
      <c r="K21" s="313"/>
      <c r="L21" s="313"/>
      <c r="M21" s="313"/>
      <c r="N21" s="313"/>
      <c r="O21" s="313"/>
      <c r="P21" s="313"/>
      <c r="Q21" s="313"/>
      <c r="R21" s="313"/>
      <c r="S21" s="313"/>
      <c r="T21" s="313"/>
      <c r="U21" s="276" t="str">
        <f>U13</f>
        <v>টাকা=</v>
      </c>
      <c r="V21" s="276"/>
      <c r="W21" s="354">
        <f>W16-W19</f>
        <v>6039650</v>
      </c>
      <c r="X21" s="354"/>
      <c r="Y21" s="354"/>
      <c r="Z21" s="354"/>
      <c r="AA21" s="354"/>
      <c r="AB21" s="354"/>
      <c r="AC21" s="354"/>
      <c r="AD21" s="44"/>
      <c r="AE21" s="44"/>
      <c r="AF21" s="44"/>
      <c r="AG21" s="44"/>
      <c r="AH21" s="44"/>
      <c r="AI21" s="44"/>
      <c r="AJ21" s="44"/>
      <c r="AK21" s="44"/>
      <c r="AL21" s="44"/>
      <c r="AM21" s="44"/>
      <c r="AN21" s="44"/>
      <c r="AO21" s="44"/>
    </row>
    <row r="22" spans="1:41" x14ac:dyDescent="0.25">
      <c r="A22" s="10" t="s">
        <v>147</v>
      </c>
      <c r="B22" s="302" t="s">
        <v>148</v>
      </c>
      <c r="C22" s="302"/>
      <c r="D22" s="302"/>
      <c r="E22" s="302"/>
      <c r="F22" s="302"/>
      <c r="G22" s="302"/>
      <c r="H22" s="302"/>
      <c r="I22" s="302"/>
      <c r="J22" s="302"/>
      <c r="K22" s="302"/>
      <c r="L22" s="302"/>
      <c r="M22" s="302"/>
      <c r="N22" s="302"/>
      <c r="O22" s="302"/>
      <c r="P22" s="302"/>
      <c r="Q22" s="302"/>
      <c r="R22" s="302"/>
      <c r="S22" s="302"/>
      <c r="T22" s="302"/>
    </row>
    <row r="23" spans="1:41" x14ac:dyDescent="0.3">
      <c r="C23" s="4" t="s">
        <v>149</v>
      </c>
      <c r="D23" s="302" t="s">
        <v>260</v>
      </c>
      <c r="E23" s="302"/>
      <c r="F23" s="302"/>
      <c r="G23" s="302"/>
      <c r="H23" s="302"/>
      <c r="I23" s="302"/>
      <c r="J23" s="302"/>
      <c r="K23" s="302"/>
      <c r="L23" s="302"/>
      <c r="M23" s="302"/>
      <c r="N23" s="302"/>
      <c r="O23" s="302"/>
      <c r="P23" s="302"/>
      <c r="Q23" s="302"/>
      <c r="R23" s="302"/>
      <c r="S23" s="302"/>
      <c r="T23" s="302"/>
      <c r="U23" s="264" t="str">
        <f>U10</f>
        <v>টাকা=</v>
      </c>
      <c r="V23" s="264"/>
      <c r="W23" s="355">
        <v>28968</v>
      </c>
      <c r="X23" s="355"/>
      <c r="Y23" s="355"/>
      <c r="Z23" s="355"/>
      <c r="AA23" s="355"/>
    </row>
    <row r="24" spans="1:41" x14ac:dyDescent="0.3">
      <c r="C24" s="4" t="s">
        <v>91</v>
      </c>
      <c r="D24" s="302" t="s">
        <v>417</v>
      </c>
      <c r="E24" s="302"/>
      <c r="F24" s="302"/>
      <c r="G24" s="302"/>
      <c r="H24" s="302"/>
      <c r="I24" s="302"/>
      <c r="J24" s="302"/>
      <c r="K24" s="302"/>
      <c r="L24" s="302"/>
      <c r="M24" s="302"/>
      <c r="N24" s="302"/>
      <c r="O24" s="302"/>
      <c r="P24" s="302"/>
      <c r="Q24" s="302"/>
      <c r="R24" s="302"/>
      <c r="S24" s="302"/>
      <c r="T24" s="302"/>
      <c r="U24" s="264" t="str">
        <f>U10</f>
        <v>টাকা=</v>
      </c>
      <c r="V24" s="264"/>
      <c r="W24" s="355">
        <v>400000</v>
      </c>
      <c r="X24" s="355"/>
      <c r="Y24" s="355"/>
      <c r="Z24" s="355"/>
      <c r="AA24" s="355"/>
    </row>
    <row r="25" spans="1:41" ht="17.45" customHeight="1" x14ac:dyDescent="0.3">
      <c r="C25" s="4" t="s">
        <v>150</v>
      </c>
      <c r="D25" s="302" t="s">
        <v>418</v>
      </c>
      <c r="E25" s="302"/>
      <c r="F25" s="302"/>
      <c r="G25" s="302"/>
      <c r="H25" s="302"/>
      <c r="I25" s="302"/>
      <c r="J25" s="302"/>
      <c r="K25" s="302"/>
      <c r="L25" s="302"/>
      <c r="M25" s="302"/>
      <c r="N25" s="302"/>
      <c r="O25" s="302"/>
      <c r="P25" s="302"/>
      <c r="Q25" s="302"/>
      <c r="R25" s="302"/>
      <c r="S25" s="302"/>
      <c r="T25" s="302"/>
      <c r="U25" s="264" t="str">
        <f>U10</f>
        <v>টাকা=</v>
      </c>
      <c r="V25" s="264"/>
      <c r="W25" s="355">
        <v>450000</v>
      </c>
      <c r="X25" s="355"/>
      <c r="Y25" s="355"/>
      <c r="Z25" s="355"/>
      <c r="AA25" s="355"/>
    </row>
    <row r="26" spans="1:41" s="5" customFormat="1" x14ac:dyDescent="0.3">
      <c r="A26" s="13"/>
      <c r="J26" s="276" t="s">
        <v>261</v>
      </c>
      <c r="K26" s="276"/>
      <c r="L26" s="276"/>
      <c r="M26" s="276"/>
      <c r="N26" s="276"/>
      <c r="O26" s="276"/>
      <c r="P26" s="276"/>
      <c r="Q26" s="276"/>
      <c r="U26" s="276" t="str">
        <f>U10</f>
        <v>টাকা=</v>
      </c>
      <c r="V26" s="276"/>
      <c r="W26" s="354">
        <f>W23+W24+W25</f>
        <v>878968</v>
      </c>
      <c r="X26" s="354"/>
      <c r="Y26" s="354"/>
      <c r="Z26" s="354"/>
      <c r="AA26" s="354"/>
      <c r="AB26" s="354"/>
      <c r="AC26" s="354"/>
      <c r="AD26" s="44"/>
      <c r="AE26" s="44"/>
      <c r="AF26" s="44"/>
      <c r="AG26" s="44"/>
      <c r="AH26" s="44"/>
      <c r="AI26" s="44"/>
      <c r="AJ26" s="44"/>
      <c r="AK26" s="44"/>
      <c r="AL26" s="44"/>
      <c r="AM26" s="44"/>
      <c r="AN26" s="44"/>
      <c r="AO26" s="44"/>
    </row>
    <row r="27" spans="1:41" x14ac:dyDescent="0.25">
      <c r="J27" s="10"/>
      <c r="K27" s="10"/>
      <c r="L27" s="10"/>
      <c r="M27" s="10"/>
      <c r="N27" s="10"/>
      <c r="O27" s="10"/>
      <c r="P27" s="10"/>
      <c r="Q27" s="10"/>
      <c r="U27" s="10"/>
      <c r="V27" s="10"/>
      <c r="W27" s="23"/>
      <c r="X27" s="23"/>
      <c r="Y27" s="23"/>
      <c r="Z27" s="23"/>
      <c r="AA27" s="23"/>
      <c r="AB27" s="23"/>
      <c r="AC27" s="23"/>
    </row>
    <row r="28" spans="1:41" s="5" customFormat="1" x14ac:dyDescent="0.3">
      <c r="A28" s="13" t="s">
        <v>41</v>
      </c>
      <c r="B28" s="313" t="s">
        <v>151</v>
      </c>
      <c r="C28" s="313"/>
      <c r="D28" s="313"/>
      <c r="E28" s="313"/>
      <c r="F28" s="313"/>
      <c r="G28" s="313"/>
      <c r="H28" s="313"/>
      <c r="I28" s="313"/>
      <c r="J28" s="313"/>
      <c r="K28" s="313"/>
      <c r="L28" s="313"/>
      <c r="M28" s="313"/>
      <c r="N28" s="313"/>
      <c r="O28" s="313"/>
      <c r="P28" s="313"/>
      <c r="Q28" s="313"/>
      <c r="R28" s="313"/>
      <c r="S28" s="313"/>
      <c r="T28" s="313"/>
      <c r="U28" s="276" t="str">
        <f>U26</f>
        <v>টাকা=</v>
      </c>
      <c r="V28" s="276"/>
      <c r="W28" s="354">
        <f>W21+W26</f>
        <v>6918618</v>
      </c>
      <c r="X28" s="354"/>
      <c r="Y28" s="354"/>
      <c r="Z28" s="354"/>
      <c r="AA28" s="354"/>
      <c r="AB28" s="354"/>
      <c r="AC28" s="354"/>
      <c r="AD28" s="44"/>
      <c r="AE28" s="44"/>
      <c r="AF28" s="44"/>
      <c r="AG28" s="44"/>
      <c r="AH28" s="44"/>
      <c r="AI28" s="44"/>
      <c r="AJ28" s="44"/>
      <c r="AK28" s="44"/>
      <c r="AL28" s="44"/>
      <c r="AM28" s="44"/>
      <c r="AN28" s="44"/>
      <c r="AO28" s="44"/>
    </row>
    <row r="29" spans="1:41" x14ac:dyDescent="0.25">
      <c r="A29" s="10" t="s">
        <v>51</v>
      </c>
      <c r="B29" s="302" t="s">
        <v>262</v>
      </c>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row>
    <row r="30" spans="1:41" x14ac:dyDescent="0.25">
      <c r="A30" s="4"/>
      <c r="B30" s="4" t="s">
        <v>89</v>
      </c>
      <c r="C30" s="302" t="s">
        <v>263</v>
      </c>
      <c r="D30" s="302"/>
      <c r="E30" s="302"/>
      <c r="F30" s="302"/>
      <c r="G30" s="302"/>
      <c r="H30" s="302"/>
      <c r="I30" s="302"/>
      <c r="J30" s="302"/>
      <c r="K30" s="302"/>
      <c r="L30" s="302"/>
      <c r="M30" s="302"/>
      <c r="N30" s="302"/>
      <c r="O30" s="302"/>
      <c r="P30" s="302"/>
      <c r="Q30" s="264" t="str">
        <f>U10</f>
        <v>টাকা=</v>
      </c>
      <c r="R30" s="264"/>
      <c r="S30" s="264" t="s">
        <v>265</v>
      </c>
      <c r="T30" s="264"/>
      <c r="U30" s="264"/>
      <c r="V30" s="264"/>
      <c r="W30" s="264"/>
      <c r="X30" s="264"/>
    </row>
    <row r="31" spans="1:41" x14ac:dyDescent="0.25">
      <c r="C31" s="302" t="s">
        <v>264</v>
      </c>
      <c r="D31" s="302"/>
      <c r="E31" s="302"/>
      <c r="F31" s="302"/>
      <c r="G31" s="302"/>
      <c r="H31" s="302"/>
      <c r="I31" s="302"/>
      <c r="J31" s="302"/>
      <c r="K31" s="302"/>
      <c r="L31" s="302"/>
      <c r="M31" s="302"/>
      <c r="N31" s="302"/>
      <c r="O31" s="302"/>
      <c r="P31" s="302"/>
      <c r="Q31" s="264" t="str">
        <f>U11</f>
        <v>টাকা=</v>
      </c>
      <c r="R31" s="264"/>
      <c r="S31" s="264" t="s">
        <v>265</v>
      </c>
      <c r="T31" s="264"/>
      <c r="U31" s="264"/>
      <c r="V31" s="264"/>
      <c r="W31" s="264"/>
      <c r="X31" s="264"/>
    </row>
    <row r="32" spans="1:41" x14ac:dyDescent="0.3">
      <c r="C32" s="312" t="s">
        <v>266</v>
      </c>
      <c r="D32" s="312"/>
      <c r="E32" s="312"/>
      <c r="F32" s="312"/>
      <c r="G32" s="312"/>
      <c r="H32" s="312"/>
      <c r="I32" s="312"/>
      <c r="J32" s="312"/>
      <c r="K32" s="312"/>
      <c r="L32" s="312"/>
      <c r="M32" s="312"/>
      <c r="N32" s="312"/>
      <c r="O32" s="312"/>
      <c r="P32" s="312"/>
      <c r="Q32" s="312"/>
      <c r="R32" s="312"/>
      <c r="S32" s="312"/>
      <c r="T32" s="312"/>
      <c r="U32" s="264" t="str">
        <f>U18</f>
        <v>টাকা=</v>
      </c>
      <c r="V32" s="264"/>
      <c r="W32" s="355">
        <v>0</v>
      </c>
      <c r="X32" s="355"/>
      <c r="Y32" s="355"/>
      <c r="Z32" s="355"/>
      <c r="AA32" s="355"/>
    </row>
    <row r="33" spans="1:41" x14ac:dyDescent="0.3">
      <c r="B33" s="4" t="s">
        <v>267</v>
      </c>
      <c r="C33" s="302" t="s">
        <v>268</v>
      </c>
      <c r="D33" s="302"/>
      <c r="E33" s="302"/>
      <c r="F33" s="302"/>
      <c r="G33" s="302"/>
      <c r="H33" s="302"/>
      <c r="I33" s="302"/>
      <c r="J33" s="302"/>
      <c r="K33" s="302"/>
      <c r="L33" s="302"/>
      <c r="M33" s="302"/>
      <c r="N33" s="302"/>
      <c r="O33" s="302"/>
      <c r="P33" s="302"/>
      <c r="Q33" s="302"/>
      <c r="R33" s="302"/>
      <c r="S33" s="302"/>
      <c r="T33" s="302"/>
      <c r="U33" s="264" t="str">
        <f>U10</f>
        <v>টাকা=</v>
      </c>
      <c r="V33" s="264"/>
      <c r="W33" s="355">
        <v>0</v>
      </c>
      <c r="X33" s="355"/>
      <c r="Y33" s="355"/>
      <c r="Z33" s="355"/>
      <c r="AA33" s="355"/>
    </row>
    <row r="34" spans="1:41" x14ac:dyDescent="0.3">
      <c r="B34" s="4" t="s">
        <v>270</v>
      </c>
      <c r="C34" s="302" t="s">
        <v>269</v>
      </c>
      <c r="D34" s="302"/>
      <c r="E34" s="302"/>
      <c r="F34" s="302"/>
      <c r="G34" s="302"/>
      <c r="H34" s="302"/>
      <c r="I34" s="302"/>
      <c r="J34" s="302"/>
      <c r="K34" s="302"/>
      <c r="L34" s="302"/>
      <c r="M34" s="302"/>
      <c r="N34" s="302"/>
      <c r="O34" s="302"/>
      <c r="P34" s="302"/>
      <c r="Q34" s="302"/>
      <c r="R34" s="302"/>
      <c r="S34" s="302"/>
      <c r="T34" s="302"/>
      <c r="U34" s="264" t="str">
        <f>U10</f>
        <v>টাকা=</v>
      </c>
      <c r="V34" s="264"/>
      <c r="W34" s="355">
        <v>0</v>
      </c>
      <c r="X34" s="355"/>
      <c r="Y34" s="355"/>
      <c r="Z34" s="355"/>
      <c r="AA34" s="355"/>
    </row>
    <row r="35" spans="1:41" ht="34.15" customHeight="1" x14ac:dyDescent="0.3">
      <c r="B35" s="4" t="s">
        <v>271</v>
      </c>
      <c r="C35" s="267" t="s">
        <v>272</v>
      </c>
      <c r="D35" s="267"/>
      <c r="E35" s="267"/>
      <c r="F35" s="267"/>
      <c r="G35" s="267"/>
      <c r="H35" s="267"/>
      <c r="I35" s="267"/>
      <c r="J35" s="267"/>
      <c r="K35" s="267"/>
      <c r="L35" s="267"/>
      <c r="M35" s="267"/>
      <c r="N35" s="267"/>
      <c r="O35" s="267"/>
      <c r="P35" s="267"/>
      <c r="Q35" s="267"/>
      <c r="R35" s="267"/>
      <c r="S35" s="267"/>
      <c r="T35" s="267"/>
      <c r="U35" s="356" t="str">
        <f t="shared" ref="U35:U36" si="0">U11</f>
        <v>টাকা=</v>
      </c>
      <c r="V35" s="356"/>
      <c r="W35" s="355">
        <v>540370</v>
      </c>
      <c r="X35" s="355"/>
      <c r="Y35" s="355"/>
      <c r="Z35" s="355"/>
      <c r="AA35" s="355"/>
    </row>
    <row r="36" spans="1:41" ht="31.9" customHeight="1" x14ac:dyDescent="0.3">
      <c r="B36" s="4" t="s">
        <v>273</v>
      </c>
      <c r="C36" s="267" t="s">
        <v>274</v>
      </c>
      <c r="D36" s="302"/>
      <c r="E36" s="302"/>
      <c r="F36" s="302"/>
      <c r="G36" s="302"/>
      <c r="H36" s="302"/>
      <c r="I36" s="302"/>
      <c r="J36" s="302"/>
      <c r="K36" s="302"/>
      <c r="L36" s="302"/>
      <c r="M36" s="302"/>
      <c r="N36" s="302"/>
      <c r="O36" s="302"/>
      <c r="P36" s="302"/>
      <c r="Q36" s="302"/>
      <c r="R36" s="302"/>
      <c r="S36" s="302"/>
      <c r="T36" s="302"/>
      <c r="U36" s="356" t="str">
        <f t="shared" si="0"/>
        <v>টাকা=</v>
      </c>
      <c r="V36" s="356"/>
      <c r="W36" s="355">
        <v>360800</v>
      </c>
      <c r="X36" s="355"/>
      <c r="Y36" s="355"/>
      <c r="Z36" s="355"/>
      <c r="AA36" s="355"/>
    </row>
    <row r="37" spans="1:41" x14ac:dyDescent="0.3">
      <c r="B37" s="4" t="s">
        <v>275</v>
      </c>
      <c r="C37" s="302" t="s">
        <v>276</v>
      </c>
      <c r="D37" s="302"/>
      <c r="E37" s="302"/>
      <c r="F37" s="302"/>
      <c r="G37" s="302"/>
      <c r="H37" s="302"/>
      <c r="I37" s="302"/>
      <c r="J37" s="302"/>
      <c r="K37" s="302"/>
      <c r="L37" s="302"/>
      <c r="M37" s="302"/>
      <c r="N37" s="302"/>
      <c r="O37" s="302"/>
      <c r="P37" s="302"/>
      <c r="Q37" s="302"/>
      <c r="R37" s="302"/>
      <c r="S37" s="302"/>
      <c r="T37" s="302"/>
      <c r="U37" s="264"/>
      <c r="V37" s="264"/>
      <c r="W37" s="355"/>
      <c r="X37" s="355"/>
      <c r="Y37" s="355"/>
      <c r="Z37" s="355"/>
      <c r="AA37" s="355"/>
    </row>
    <row r="38" spans="1:41" x14ac:dyDescent="0.3">
      <c r="C38" s="4" t="s">
        <v>277</v>
      </c>
      <c r="D38" s="302" t="s">
        <v>278</v>
      </c>
      <c r="E38" s="302"/>
      <c r="F38" s="302"/>
      <c r="G38" s="302"/>
      <c r="H38" s="302"/>
      <c r="I38" s="302"/>
      <c r="J38" s="302"/>
      <c r="K38" s="302"/>
      <c r="L38" s="302"/>
      <c r="M38" s="302"/>
      <c r="N38" s="302"/>
      <c r="O38" s="302"/>
      <c r="P38" s="302"/>
      <c r="Q38" s="302"/>
      <c r="R38" s="302"/>
      <c r="S38" s="302"/>
      <c r="T38" s="302"/>
      <c r="U38" s="264" t="str">
        <f>U10</f>
        <v>টাকা=</v>
      </c>
      <c r="V38" s="264"/>
      <c r="W38" s="355">
        <v>0</v>
      </c>
      <c r="X38" s="355"/>
      <c r="Y38" s="355"/>
      <c r="Z38" s="355"/>
      <c r="AA38" s="355"/>
    </row>
    <row r="39" spans="1:41" x14ac:dyDescent="0.3">
      <c r="C39" s="4" t="s">
        <v>279</v>
      </c>
      <c r="D39" s="302" t="s">
        <v>280</v>
      </c>
      <c r="E39" s="302"/>
      <c r="F39" s="302"/>
      <c r="G39" s="302"/>
      <c r="H39" s="302"/>
      <c r="I39" s="302"/>
      <c r="J39" s="302"/>
      <c r="K39" s="302"/>
      <c r="L39" s="302"/>
      <c r="M39" s="302"/>
      <c r="N39" s="302"/>
      <c r="O39" s="302"/>
      <c r="P39" s="302"/>
      <c r="Q39" s="302"/>
      <c r="R39" s="302"/>
      <c r="S39" s="302"/>
      <c r="T39" s="302"/>
      <c r="U39" s="264" t="str">
        <f>U11</f>
        <v>টাকা=</v>
      </c>
      <c r="V39" s="264"/>
      <c r="W39" s="355">
        <f>'Tax Deducted at Source'!M20+'Tax Deducted at Source'!M14+'Tax Deducted at Source'!M13</f>
        <v>2385085</v>
      </c>
      <c r="X39" s="355"/>
      <c r="Y39" s="355"/>
      <c r="Z39" s="355"/>
      <c r="AA39" s="355"/>
    </row>
    <row r="40" spans="1:41" s="5" customFormat="1" x14ac:dyDescent="0.3">
      <c r="A40" s="164"/>
      <c r="D40" s="353" t="s">
        <v>400</v>
      </c>
      <c r="E40" s="353"/>
      <c r="F40" s="353"/>
      <c r="G40" s="353"/>
      <c r="H40" s="353"/>
      <c r="I40" s="353"/>
      <c r="J40" s="353"/>
      <c r="K40" s="353"/>
      <c r="L40" s="353"/>
      <c r="M40" s="353"/>
      <c r="N40" s="353"/>
      <c r="O40" s="353"/>
      <c r="P40" s="353"/>
      <c r="Q40" s="353"/>
      <c r="R40" s="353"/>
      <c r="S40" s="353"/>
      <c r="T40" s="353"/>
      <c r="U40" s="276" t="str">
        <f>U12</f>
        <v>টাকা=</v>
      </c>
      <c r="V40" s="276"/>
      <c r="W40" s="354">
        <f>W32+W33+W34+W35+W36+W38+W39</f>
        <v>3286255</v>
      </c>
      <c r="X40" s="354"/>
      <c r="Y40" s="354"/>
      <c r="Z40" s="354"/>
      <c r="AA40" s="354"/>
      <c r="AB40" s="44"/>
      <c r="AC40" s="44"/>
      <c r="AD40" s="44"/>
      <c r="AE40" s="44"/>
      <c r="AF40" s="44"/>
      <c r="AG40" s="44"/>
      <c r="AH40" s="44"/>
      <c r="AI40" s="44"/>
      <c r="AJ40" s="44"/>
      <c r="AK40" s="44"/>
      <c r="AL40" s="44"/>
      <c r="AM40" s="44"/>
      <c r="AN40" s="44"/>
      <c r="AO40" s="44"/>
    </row>
  </sheetData>
  <mergeCells count="91">
    <mergeCell ref="D38:T38"/>
    <mergeCell ref="U38:V38"/>
    <mergeCell ref="W38:AA38"/>
    <mergeCell ref="U39:V39"/>
    <mergeCell ref="W39:AA39"/>
    <mergeCell ref="D39:T39"/>
    <mergeCell ref="C36:T36"/>
    <mergeCell ref="U36:V36"/>
    <mergeCell ref="W36:AA36"/>
    <mergeCell ref="C37:T37"/>
    <mergeCell ref="U37:V37"/>
    <mergeCell ref="W37:AA37"/>
    <mergeCell ref="B22:T22"/>
    <mergeCell ref="U26:V26"/>
    <mergeCell ref="W26:AC26"/>
    <mergeCell ref="U23:V23"/>
    <mergeCell ref="C30:P30"/>
    <mergeCell ref="Q30:R30"/>
    <mergeCell ref="S30:X30"/>
    <mergeCell ref="W23:AA23"/>
    <mergeCell ref="U24:V24"/>
    <mergeCell ref="W24:AA24"/>
    <mergeCell ref="U25:V25"/>
    <mergeCell ref="W25:AA25"/>
    <mergeCell ref="D23:T23"/>
    <mergeCell ref="D24:T24"/>
    <mergeCell ref="D25:T25"/>
    <mergeCell ref="B28:T28"/>
    <mergeCell ref="W19:AC19"/>
    <mergeCell ref="B21:T21"/>
    <mergeCell ref="U19:V19"/>
    <mergeCell ref="U16:V16"/>
    <mergeCell ref="U21:V21"/>
    <mergeCell ref="W21:AC21"/>
    <mergeCell ref="W16:AA16"/>
    <mergeCell ref="U17:V17"/>
    <mergeCell ref="W17:AA17"/>
    <mergeCell ref="U18:V18"/>
    <mergeCell ref="W18:AA18"/>
    <mergeCell ref="U12:V12"/>
    <mergeCell ref="W12:AA12"/>
    <mergeCell ref="W13:AA13"/>
    <mergeCell ref="W15:AA15"/>
    <mergeCell ref="U13:V13"/>
    <mergeCell ref="U15:V15"/>
    <mergeCell ref="U10:V10"/>
    <mergeCell ref="W10:AA10"/>
    <mergeCell ref="U11:V11"/>
    <mergeCell ref="W11:AA11"/>
    <mergeCell ref="C10:T10"/>
    <mergeCell ref="C11:T11"/>
    <mergeCell ref="A1:AC1"/>
    <mergeCell ref="B7:E7"/>
    <mergeCell ref="F7:L7"/>
    <mergeCell ref="M7:O7"/>
    <mergeCell ref="E2:K2"/>
    <mergeCell ref="W2:X2"/>
    <mergeCell ref="A4:AC4"/>
    <mergeCell ref="A5:AC5"/>
    <mergeCell ref="B9:F9"/>
    <mergeCell ref="J19:Q19"/>
    <mergeCell ref="B16:T16"/>
    <mergeCell ref="B15:T15"/>
    <mergeCell ref="C17:R17"/>
    <mergeCell ref="S17:T17"/>
    <mergeCell ref="C18:R18"/>
    <mergeCell ref="S18:T18"/>
    <mergeCell ref="J13:Q13"/>
    <mergeCell ref="C12:T12"/>
    <mergeCell ref="D40:T40"/>
    <mergeCell ref="U40:V40"/>
    <mergeCell ref="W40:AA40"/>
    <mergeCell ref="W28:AC28"/>
    <mergeCell ref="U32:V32"/>
    <mergeCell ref="W32:AA32"/>
    <mergeCell ref="C32:T32"/>
    <mergeCell ref="U33:V33"/>
    <mergeCell ref="W33:AA33"/>
    <mergeCell ref="C33:T33"/>
    <mergeCell ref="C34:T34"/>
    <mergeCell ref="U34:V34"/>
    <mergeCell ref="W34:AA34"/>
    <mergeCell ref="C35:T35"/>
    <mergeCell ref="U35:V35"/>
    <mergeCell ref="W35:AA35"/>
    <mergeCell ref="J26:Q26"/>
    <mergeCell ref="B29:AC29"/>
    <mergeCell ref="C31:P31"/>
    <mergeCell ref="Q31:R31"/>
    <mergeCell ref="S31:X31"/>
    <mergeCell ref="U28:V28"/>
  </mergeCells>
  <pageMargins left="1" right="1" top="1" bottom="1" header="0.5" footer="0.5"/>
  <pageSetup scale="8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view="pageBreakPreview" zoomScale="130" zoomScaleNormal="100" zoomScaleSheetLayoutView="130" workbookViewId="0">
      <selection activeCell="W14" sqref="W14:AA14"/>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39" width="3.28515625" style="9" customWidth="1"/>
    <col min="40" max="40" width="12.7109375" style="9" bestFit="1" customWidth="1"/>
    <col min="41" max="41" width="12.140625" style="9" bestFit="1" customWidth="1"/>
    <col min="42" max="42" width="15.85546875" style="4" customWidth="1"/>
    <col min="43"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s="5" customFormat="1" x14ac:dyDescent="0.3">
      <c r="A1" s="164"/>
      <c r="D1" s="353" t="s">
        <v>401</v>
      </c>
      <c r="E1" s="353"/>
      <c r="F1" s="353"/>
      <c r="G1" s="353"/>
      <c r="H1" s="353"/>
      <c r="I1" s="353"/>
      <c r="J1" s="353"/>
      <c r="K1" s="353"/>
      <c r="L1" s="353"/>
      <c r="M1" s="353"/>
      <c r="N1" s="353"/>
      <c r="O1" s="353"/>
      <c r="P1" s="353"/>
      <c r="Q1" s="353"/>
      <c r="R1" s="353"/>
      <c r="S1" s="353"/>
      <c r="T1" s="353"/>
      <c r="U1" s="276" t="str">
        <f>'IT10B Page-1 (2023)'!U10:V10</f>
        <v>টাকা=</v>
      </c>
      <c r="V1" s="276"/>
      <c r="W1" s="354">
        <f>'IT10B Page-1 (2023)'!W40:AA40</f>
        <v>3286255</v>
      </c>
      <c r="X1" s="354"/>
      <c r="Y1" s="354"/>
      <c r="Z1" s="354"/>
      <c r="AA1" s="354"/>
      <c r="AB1" s="44"/>
      <c r="AC1" s="44"/>
      <c r="AD1" s="44"/>
      <c r="AE1" s="44"/>
      <c r="AF1" s="44"/>
      <c r="AG1" s="44"/>
      <c r="AH1" s="44"/>
      <c r="AI1" s="44"/>
      <c r="AJ1" s="44"/>
      <c r="AK1" s="44"/>
      <c r="AL1" s="44"/>
      <c r="AM1" s="44"/>
      <c r="AN1" s="44"/>
      <c r="AO1" s="44"/>
    </row>
    <row r="2" spans="1:42" s="9" customFormat="1" x14ac:dyDescent="0.3">
      <c r="A2" s="10"/>
      <c r="B2" s="4"/>
      <c r="C2" s="4" t="s">
        <v>283</v>
      </c>
      <c r="D2" s="302" t="s">
        <v>282</v>
      </c>
      <c r="E2" s="302"/>
      <c r="F2" s="302"/>
      <c r="G2" s="302"/>
      <c r="H2" s="302"/>
      <c r="I2" s="302"/>
      <c r="J2" s="302"/>
      <c r="K2" s="302"/>
      <c r="L2" s="302"/>
      <c r="M2" s="302"/>
      <c r="N2" s="302"/>
      <c r="O2" s="302"/>
      <c r="P2" s="302"/>
      <c r="Q2" s="302"/>
      <c r="R2" s="302"/>
      <c r="S2" s="302"/>
      <c r="T2" s="302"/>
      <c r="U2" s="264" t="str">
        <f>U1</f>
        <v>টাকা=</v>
      </c>
      <c r="V2" s="264"/>
      <c r="W2" s="355">
        <v>0</v>
      </c>
      <c r="X2" s="355"/>
      <c r="Y2" s="355"/>
      <c r="Z2" s="355"/>
      <c r="AA2" s="355"/>
      <c r="AP2" s="4"/>
    </row>
    <row r="3" spans="1:42" s="9" customFormat="1" x14ac:dyDescent="0.3">
      <c r="A3" s="10"/>
      <c r="B3" s="4"/>
      <c r="C3" s="4" t="s">
        <v>284</v>
      </c>
      <c r="D3" s="302" t="s">
        <v>285</v>
      </c>
      <c r="E3" s="302"/>
      <c r="F3" s="302"/>
      <c r="G3" s="302"/>
      <c r="H3" s="302"/>
      <c r="I3" s="302"/>
      <c r="J3" s="302"/>
      <c r="K3" s="302"/>
      <c r="L3" s="302"/>
      <c r="M3" s="302"/>
      <c r="N3" s="302"/>
      <c r="O3" s="302"/>
      <c r="P3" s="302"/>
      <c r="Q3" s="302"/>
      <c r="R3" s="302"/>
      <c r="S3" s="302"/>
      <c r="T3" s="302"/>
      <c r="U3" s="264" t="str">
        <f>U2</f>
        <v>টাকা=</v>
      </c>
      <c r="V3" s="264"/>
      <c r="W3" s="355">
        <v>0</v>
      </c>
      <c r="X3" s="355"/>
      <c r="Y3" s="355"/>
      <c r="Z3" s="355"/>
      <c r="AA3" s="355"/>
      <c r="AP3" s="4"/>
    </row>
    <row r="4" spans="1:42" s="9" customFormat="1" x14ac:dyDescent="0.3">
      <c r="A4" s="10"/>
      <c r="B4" s="4"/>
      <c r="C4" s="4" t="s">
        <v>286</v>
      </c>
      <c r="D4" s="302" t="s">
        <v>287</v>
      </c>
      <c r="E4" s="302"/>
      <c r="F4" s="302"/>
      <c r="G4" s="302"/>
      <c r="H4" s="302"/>
      <c r="I4" s="302"/>
      <c r="J4" s="302"/>
      <c r="K4" s="302"/>
      <c r="L4" s="302"/>
      <c r="M4" s="302"/>
      <c r="N4" s="302"/>
      <c r="O4" s="302"/>
      <c r="P4" s="302"/>
      <c r="Q4" s="302"/>
      <c r="R4" s="302"/>
      <c r="S4" s="302"/>
      <c r="T4" s="302"/>
      <c r="U4" s="264" t="str">
        <f>U2</f>
        <v>টাকা=</v>
      </c>
      <c r="V4" s="264"/>
      <c r="W4" s="355">
        <v>839248</v>
      </c>
      <c r="X4" s="355"/>
      <c r="Y4" s="355"/>
      <c r="Z4" s="355"/>
      <c r="AA4" s="355"/>
      <c r="AP4" s="4"/>
    </row>
    <row r="5" spans="1:42" s="9" customFormat="1" x14ac:dyDescent="0.3">
      <c r="A5" s="171"/>
      <c r="B5" s="171"/>
      <c r="C5" s="171" t="s">
        <v>286</v>
      </c>
      <c r="D5" s="302" t="s">
        <v>288</v>
      </c>
      <c r="E5" s="302"/>
      <c r="F5" s="302"/>
      <c r="G5" s="302"/>
      <c r="H5" s="302"/>
      <c r="I5" s="302"/>
      <c r="J5" s="302"/>
      <c r="K5" s="302"/>
      <c r="L5" s="302"/>
      <c r="M5" s="302"/>
      <c r="N5" s="302"/>
      <c r="O5" s="302"/>
      <c r="P5" s="302"/>
      <c r="Q5" s="302"/>
      <c r="R5" s="302"/>
      <c r="S5" s="302"/>
      <c r="T5" s="302"/>
      <c r="U5" s="302" t="str">
        <f>U2</f>
        <v>টাকা=</v>
      </c>
      <c r="V5" s="302"/>
      <c r="W5" s="355">
        <f>Insurance!W16</f>
        <v>1067595</v>
      </c>
      <c r="X5" s="355"/>
      <c r="Y5" s="355"/>
      <c r="Z5" s="355"/>
      <c r="AA5" s="355"/>
      <c r="AB5" s="170"/>
      <c r="AC5" s="170"/>
      <c r="AP5" s="4"/>
    </row>
    <row r="6" spans="1:42" s="9" customFormat="1" x14ac:dyDescent="0.3">
      <c r="A6" s="13"/>
      <c r="B6" s="5"/>
      <c r="C6" s="353" t="s">
        <v>301</v>
      </c>
      <c r="D6" s="353"/>
      <c r="E6" s="353"/>
      <c r="F6" s="353"/>
      <c r="G6" s="353"/>
      <c r="H6" s="353"/>
      <c r="I6" s="353"/>
      <c r="J6" s="353"/>
      <c r="K6" s="353"/>
      <c r="L6" s="353"/>
      <c r="M6" s="353"/>
      <c r="N6" s="353"/>
      <c r="O6" s="353"/>
      <c r="P6" s="353"/>
      <c r="Q6" s="353"/>
      <c r="R6" s="353"/>
      <c r="S6" s="353"/>
      <c r="T6" s="353"/>
      <c r="U6" s="276" t="str">
        <f>U2</f>
        <v>টাকা=</v>
      </c>
      <c r="V6" s="276"/>
      <c r="W6" s="354">
        <f>W1+W2+W3+W4+W5</f>
        <v>5193098</v>
      </c>
      <c r="X6" s="354"/>
      <c r="Y6" s="354"/>
      <c r="Z6" s="354"/>
      <c r="AA6" s="354"/>
      <c r="AB6" s="57"/>
      <c r="AC6" s="57"/>
      <c r="AP6" s="4"/>
    </row>
    <row r="7" spans="1:42" ht="33.6" customHeight="1" x14ac:dyDescent="0.25">
      <c r="B7" s="4" t="s">
        <v>290</v>
      </c>
      <c r="C7" s="267" t="s">
        <v>289</v>
      </c>
      <c r="D7" s="302"/>
      <c r="E7" s="302"/>
      <c r="F7" s="302"/>
      <c r="G7" s="302"/>
      <c r="H7" s="302"/>
      <c r="I7" s="302"/>
      <c r="J7" s="302"/>
      <c r="K7" s="302"/>
      <c r="L7" s="302"/>
      <c r="M7" s="302"/>
      <c r="N7" s="302"/>
      <c r="O7" s="302"/>
      <c r="P7" s="302"/>
      <c r="Q7" s="302"/>
      <c r="R7" s="302"/>
      <c r="S7" s="302"/>
      <c r="T7" s="302"/>
      <c r="U7" s="366" t="str">
        <f>U2</f>
        <v>টাকা=</v>
      </c>
      <c r="V7" s="366"/>
      <c r="W7" s="365">
        <v>0</v>
      </c>
      <c r="X7" s="365"/>
      <c r="Y7" s="365"/>
      <c r="Z7" s="365"/>
      <c r="AA7" s="365"/>
    </row>
    <row r="8" spans="1:42" x14ac:dyDescent="0.25">
      <c r="B8" s="4" t="s">
        <v>291</v>
      </c>
      <c r="C8" s="267" t="s">
        <v>396</v>
      </c>
      <c r="D8" s="302"/>
      <c r="E8" s="302"/>
      <c r="F8" s="302"/>
      <c r="G8" s="302"/>
      <c r="H8" s="302"/>
      <c r="I8" s="302"/>
      <c r="J8" s="302"/>
      <c r="K8" s="302"/>
      <c r="L8" s="302"/>
      <c r="M8" s="302"/>
      <c r="N8" s="302"/>
      <c r="O8" s="302"/>
      <c r="P8" s="302"/>
      <c r="Q8" s="302"/>
      <c r="R8" s="302"/>
      <c r="S8" s="302"/>
      <c r="T8" s="302"/>
      <c r="U8" s="366" t="str">
        <f>U2</f>
        <v>টাকা=</v>
      </c>
      <c r="V8" s="366"/>
      <c r="W8" s="365">
        <v>0</v>
      </c>
      <c r="X8" s="365"/>
      <c r="Y8" s="365"/>
      <c r="Z8" s="365"/>
      <c r="AA8" s="365"/>
    </row>
    <row r="9" spans="1:42" x14ac:dyDescent="0.25">
      <c r="B9" s="4" t="s">
        <v>292</v>
      </c>
      <c r="C9" s="267" t="s">
        <v>293</v>
      </c>
      <c r="D9" s="302"/>
      <c r="E9" s="302"/>
      <c r="F9" s="302"/>
      <c r="G9" s="302"/>
      <c r="H9" s="302"/>
      <c r="I9" s="302"/>
      <c r="J9" s="302"/>
      <c r="K9" s="302"/>
      <c r="L9" s="302"/>
      <c r="M9" s="302"/>
      <c r="N9" s="302"/>
      <c r="O9" s="302"/>
      <c r="P9" s="302"/>
      <c r="Q9" s="302"/>
      <c r="R9" s="302"/>
      <c r="S9" s="302"/>
      <c r="T9" s="302"/>
      <c r="U9" s="366" t="str">
        <f>U2</f>
        <v>টাকা=</v>
      </c>
      <c r="V9" s="366"/>
      <c r="W9" s="365">
        <v>700000</v>
      </c>
      <c r="X9" s="365"/>
      <c r="Y9" s="365"/>
      <c r="Z9" s="365"/>
      <c r="AA9" s="365"/>
    </row>
    <row r="10" spans="1:42" x14ac:dyDescent="0.25">
      <c r="B10" s="4" t="s">
        <v>294</v>
      </c>
      <c r="C10" s="267" t="s">
        <v>295</v>
      </c>
      <c r="D10" s="302"/>
      <c r="E10" s="302"/>
      <c r="F10" s="302"/>
      <c r="G10" s="302"/>
      <c r="H10" s="302"/>
      <c r="I10" s="302"/>
      <c r="J10" s="302"/>
      <c r="K10" s="302"/>
      <c r="L10" s="302"/>
      <c r="M10" s="302"/>
      <c r="N10" s="302"/>
      <c r="O10" s="302"/>
      <c r="P10" s="302"/>
      <c r="Q10" s="302"/>
      <c r="R10" s="302"/>
      <c r="S10" s="302"/>
      <c r="T10" s="302"/>
      <c r="U10" s="366" t="str">
        <f>U3</f>
        <v>টাকা=</v>
      </c>
      <c r="V10" s="366"/>
      <c r="W10" s="365">
        <v>0</v>
      </c>
      <c r="X10" s="365"/>
      <c r="Y10" s="365"/>
      <c r="Z10" s="365"/>
      <c r="AA10" s="365"/>
    </row>
    <row r="11" spans="1:42" x14ac:dyDescent="0.25">
      <c r="B11" s="4" t="s">
        <v>296</v>
      </c>
      <c r="C11" s="267" t="s">
        <v>297</v>
      </c>
      <c r="D11" s="302"/>
      <c r="E11" s="302"/>
      <c r="F11" s="302"/>
      <c r="G11" s="302"/>
      <c r="H11" s="302"/>
      <c r="I11" s="302"/>
      <c r="J11" s="302"/>
      <c r="K11" s="302"/>
      <c r="L11" s="302"/>
      <c r="M11" s="302"/>
      <c r="N11" s="302"/>
      <c r="O11" s="302"/>
      <c r="P11" s="302"/>
      <c r="Q11" s="302"/>
      <c r="R11" s="302"/>
      <c r="S11" s="302"/>
      <c r="T11" s="302"/>
      <c r="U11" s="366"/>
      <c r="V11" s="366"/>
      <c r="W11" s="365"/>
      <c r="X11" s="365"/>
      <c r="Y11" s="365"/>
      <c r="Z11" s="365"/>
      <c r="AA11" s="365"/>
    </row>
    <row r="12" spans="1:42" x14ac:dyDescent="0.3">
      <c r="C12" s="4" t="s">
        <v>277</v>
      </c>
      <c r="D12" s="302" t="s">
        <v>298</v>
      </c>
      <c r="E12" s="302"/>
      <c r="F12" s="302"/>
      <c r="G12" s="302"/>
      <c r="H12" s="302"/>
      <c r="I12" s="302"/>
      <c r="J12" s="302"/>
      <c r="K12" s="302"/>
      <c r="L12" s="302"/>
      <c r="M12" s="302"/>
      <c r="N12" s="302"/>
      <c r="O12" s="302"/>
      <c r="P12" s="302"/>
      <c r="Q12" s="302"/>
      <c r="R12" s="302"/>
      <c r="S12" s="302"/>
      <c r="T12" s="302"/>
      <c r="U12" s="264" t="str">
        <f>U2</f>
        <v>টাকা=</v>
      </c>
      <c r="V12" s="264"/>
      <c r="W12" s="355">
        <f>'Tax Deducted at Source'!M11+'Tax Deducted at Source'!M12</f>
        <v>59815</v>
      </c>
      <c r="X12" s="355"/>
      <c r="Y12" s="355"/>
      <c r="Z12" s="355"/>
      <c r="AA12" s="355"/>
    </row>
    <row r="13" spans="1:42" x14ac:dyDescent="0.3">
      <c r="C13" s="4" t="s">
        <v>279</v>
      </c>
      <c r="D13" s="302" t="s">
        <v>299</v>
      </c>
      <c r="E13" s="302"/>
      <c r="F13" s="302"/>
      <c r="G13" s="302"/>
      <c r="H13" s="302"/>
      <c r="I13" s="302"/>
      <c r="J13" s="302"/>
      <c r="K13" s="302"/>
      <c r="L13" s="302"/>
      <c r="M13" s="302"/>
      <c r="N13" s="302"/>
      <c r="O13" s="302"/>
      <c r="P13" s="302"/>
      <c r="Q13" s="302"/>
      <c r="R13" s="302"/>
      <c r="S13" s="302"/>
      <c r="T13" s="302"/>
      <c r="U13" s="264" t="str">
        <f>U2</f>
        <v>টাকা=</v>
      </c>
      <c r="V13" s="264"/>
      <c r="W13" s="355">
        <v>965705</v>
      </c>
      <c r="X13" s="355"/>
      <c r="Y13" s="355"/>
      <c r="Z13" s="355"/>
      <c r="AA13" s="355"/>
    </row>
    <row r="14" spans="1:42" x14ac:dyDescent="0.3">
      <c r="C14" s="4" t="s">
        <v>283</v>
      </c>
      <c r="D14" s="302" t="s">
        <v>300</v>
      </c>
      <c r="E14" s="302"/>
      <c r="F14" s="302"/>
      <c r="G14" s="302"/>
      <c r="H14" s="302"/>
      <c r="I14" s="302"/>
      <c r="J14" s="302"/>
      <c r="K14" s="302"/>
      <c r="L14" s="302"/>
      <c r="M14" s="302"/>
      <c r="N14" s="302"/>
      <c r="O14" s="302"/>
      <c r="P14" s="302"/>
      <c r="Q14" s="302"/>
      <c r="R14" s="302"/>
      <c r="S14" s="302"/>
      <c r="T14" s="302"/>
      <c r="U14" s="264" t="str">
        <f>U3</f>
        <v>টাকা=</v>
      </c>
      <c r="V14" s="264"/>
      <c r="W14" s="355">
        <v>0</v>
      </c>
      <c r="X14" s="355"/>
      <c r="Y14" s="355"/>
      <c r="Z14" s="355"/>
      <c r="AA14" s="355"/>
    </row>
    <row r="15" spans="1:42" x14ac:dyDescent="0.3">
      <c r="C15" s="312" t="s">
        <v>302</v>
      </c>
      <c r="D15" s="312"/>
      <c r="E15" s="312"/>
      <c r="F15" s="312"/>
      <c r="G15" s="312"/>
      <c r="H15" s="312"/>
      <c r="I15" s="312"/>
      <c r="J15" s="312"/>
      <c r="K15" s="312"/>
      <c r="L15" s="312"/>
      <c r="M15" s="312"/>
      <c r="N15" s="312"/>
      <c r="O15" s="312"/>
      <c r="P15" s="312"/>
      <c r="Q15" s="312"/>
      <c r="R15" s="312"/>
      <c r="S15" s="312"/>
      <c r="T15" s="312"/>
      <c r="U15" s="264" t="str">
        <f>U6</f>
        <v>টাকা=</v>
      </c>
      <c r="V15" s="264"/>
      <c r="W15" s="355">
        <f>W12+W13+W14</f>
        <v>1025520</v>
      </c>
      <c r="X15" s="355"/>
      <c r="Y15" s="355"/>
      <c r="Z15" s="355"/>
      <c r="AA15" s="355"/>
      <c r="AM15" s="4"/>
      <c r="AN15" s="4"/>
      <c r="AO15" s="4"/>
    </row>
    <row r="16" spans="1:42" s="5" customFormat="1" x14ac:dyDescent="0.3">
      <c r="A16" s="13"/>
      <c r="C16" s="353" t="s">
        <v>397</v>
      </c>
      <c r="D16" s="353"/>
      <c r="E16" s="353"/>
      <c r="F16" s="353"/>
      <c r="G16" s="353"/>
      <c r="H16" s="353"/>
      <c r="I16" s="353"/>
      <c r="J16" s="353"/>
      <c r="K16" s="353"/>
      <c r="L16" s="353"/>
      <c r="M16" s="353"/>
      <c r="N16" s="353"/>
      <c r="O16" s="353"/>
      <c r="P16" s="353"/>
      <c r="Q16" s="353"/>
      <c r="R16" s="353"/>
      <c r="S16" s="353"/>
      <c r="T16" s="353"/>
      <c r="U16" s="276" t="str">
        <f>U7</f>
        <v>টাকা=</v>
      </c>
      <c r="V16" s="276"/>
      <c r="W16" s="354">
        <f>W6+W7+W8+W9+W10+W15</f>
        <v>6918618</v>
      </c>
      <c r="X16" s="354"/>
      <c r="Y16" s="354"/>
      <c r="Z16" s="354"/>
      <c r="AA16" s="354"/>
      <c r="AB16" s="44"/>
      <c r="AC16" s="44"/>
      <c r="AD16" s="44"/>
      <c r="AE16" s="44"/>
      <c r="AF16" s="44"/>
      <c r="AG16" s="44"/>
      <c r="AH16" s="44"/>
      <c r="AI16" s="44"/>
      <c r="AJ16" s="44"/>
      <c r="AK16" s="44"/>
      <c r="AL16" s="44"/>
    </row>
    <row r="17" spans="1:42" s="5" customFormat="1" x14ac:dyDescent="0.3">
      <c r="A17" s="163" t="s">
        <v>48</v>
      </c>
      <c r="B17" s="302" t="s">
        <v>398</v>
      </c>
      <c r="C17" s="302"/>
      <c r="D17" s="302"/>
      <c r="E17" s="302"/>
      <c r="F17" s="302"/>
      <c r="G17" s="302"/>
      <c r="H17" s="302"/>
      <c r="I17" s="302"/>
      <c r="J17" s="302"/>
      <c r="K17" s="302"/>
      <c r="L17" s="302"/>
      <c r="M17" s="302"/>
      <c r="N17" s="302"/>
      <c r="O17" s="302"/>
      <c r="P17" s="302"/>
      <c r="Q17" s="302"/>
      <c r="R17" s="302"/>
      <c r="S17" s="302"/>
      <c r="T17" s="302"/>
      <c r="U17" s="264" t="str">
        <f>U2</f>
        <v>টাকা=</v>
      </c>
      <c r="V17" s="264"/>
      <c r="W17" s="355">
        <v>0</v>
      </c>
      <c r="X17" s="355"/>
      <c r="Y17" s="355"/>
      <c r="Z17" s="355"/>
      <c r="AA17" s="355"/>
      <c r="AB17" s="44"/>
      <c r="AC17" s="44"/>
      <c r="AD17" s="44"/>
      <c r="AE17" s="44"/>
      <c r="AF17" s="44"/>
      <c r="AG17" s="44"/>
      <c r="AH17" s="44"/>
      <c r="AI17" s="44"/>
      <c r="AJ17" s="44"/>
      <c r="AK17" s="44"/>
      <c r="AL17" s="44"/>
    </row>
    <row r="18" spans="1:42" x14ac:dyDescent="0.3">
      <c r="A18" s="180" t="s">
        <v>49</v>
      </c>
      <c r="B18" s="313" t="s">
        <v>303</v>
      </c>
      <c r="C18" s="313"/>
      <c r="D18" s="313"/>
      <c r="E18" s="313"/>
      <c r="F18" s="313"/>
      <c r="G18" s="313"/>
      <c r="H18" s="313"/>
      <c r="I18" s="313"/>
      <c r="J18" s="313"/>
      <c r="K18" s="313"/>
      <c r="L18" s="313"/>
      <c r="M18" s="313"/>
      <c r="N18" s="313"/>
      <c r="O18" s="313"/>
      <c r="P18" s="313"/>
      <c r="Q18" s="313"/>
      <c r="R18" s="313"/>
      <c r="S18" s="313"/>
      <c r="T18" s="313"/>
      <c r="U18" s="276" t="str">
        <f>U12</f>
        <v>টাকা=</v>
      </c>
      <c r="V18" s="276"/>
      <c r="W18" s="354">
        <f>W16+W17</f>
        <v>6918618</v>
      </c>
      <c r="X18" s="354"/>
      <c r="Y18" s="354"/>
      <c r="Z18" s="354"/>
      <c r="AA18" s="354"/>
      <c r="AM18" s="4"/>
      <c r="AN18" s="4"/>
      <c r="AO18" s="4"/>
    </row>
    <row r="19" spans="1:42" x14ac:dyDescent="0.3">
      <c r="A19" s="185"/>
      <c r="B19" s="312" t="s">
        <v>404</v>
      </c>
      <c r="C19" s="312"/>
      <c r="D19" s="312"/>
      <c r="E19" s="312"/>
      <c r="F19" s="312"/>
      <c r="G19" s="312"/>
      <c r="H19" s="312"/>
      <c r="I19" s="312"/>
      <c r="J19" s="312"/>
      <c r="K19" s="312"/>
      <c r="L19" s="312"/>
      <c r="M19" s="312"/>
      <c r="N19" s="312"/>
      <c r="O19" s="312"/>
      <c r="P19" s="312"/>
      <c r="Q19" s="312"/>
      <c r="R19" s="312"/>
      <c r="S19" s="312"/>
      <c r="T19" s="312"/>
      <c r="U19" s="264" t="str">
        <f>U13</f>
        <v>টাকা=</v>
      </c>
      <c r="V19" s="264"/>
      <c r="W19" s="355">
        <f>'IT10B Page-1 (2023)'!W28-'IT10B Page-2 (2023)'!W18</f>
        <v>0</v>
      </c>
      <c r="X19" s="355"/>
      <c r="Y19" s="355"/>
      <c r="Z19" s="355"/>
      <c r="AA19" s="355"/>
    </row>
    <row r="20" spans="1:42" x14ac:dyDescent="0.25">
      <c r="A20" s="185"/>
    </row>
    <row r="21" spans="1:42" x14ac:dyDescent="0.25">
      <c r="A21" s="185"/>
    </row>
    <row r="22" spans="1:42" x14ac:dyDescent="0.25">
      <c r="B22" s="264" t="s">
        <v>152</v>
      </c>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row>
    <row r="26" spans="1:42" s="9" customFormat="1" x14ac:dyDescent="0.25">
      <c r="A26" s="10"/>
      <c r="B26" s="4"/>
      <c r="C26" s="4"/>
      <c r="D26" s="4"/>
      <c r="E26" s="4"/>
      <c r="F26" s="4"/>
      <c r="G26" s="4"/>
      <c r="H26" s="4"/>
      <c r="I26" s="4"/>
      <c r="J26" s="4"/>
      <c r="K26" s="4"/>
      <c r="L26" s="4"/>
      <c r="M26" s="4"/>
      <c r="N26" s="4"/>
      <c r="O26" s="4"/>
      <c r="P26" s="4"/>
      <c r="Q26" s="4"/>
      <c r="R26" s="5"/>
      <c r="S26" s="4"/>
      <c r="T26" s="264" t="s">
        <v>153</v>
      </c>
      <c r="U26" s="264"/>
      <c r="V26" s="264"/>
      <c r="W26" s="264"/>
      <c r="X26" s="264"/>
      <c r="Y26" s="264"/>
      <c r="Z26" s="264"/>
      <c r="AA26" s="264"/>
      <c r="AB26" s="264"/>
      <c r="AC26" s="264"/>
      <c r="AP26" s="4"/>
    </row>
    <row r="27" spans="1:42" s="9" customFormat="1" x14ac:dyDescent="0.25">
      <c r="A27" s="10"/>
      <c r="B27" s="4"/>
      <c r="C27" s="4"/>
      <c r="D27" s="4"/>
      <c r="E27" s="4"/>
      <c r="F27" s="4"/>
      <c r="G27" s="4"/>
      <c r="H27" s="4"/>
      <c r="I27" s="4"/>
      <c r="J27" s="10"/>
      <c r="K27" s="10"/>
      <c r="L27" s="10"/>
      <c r="M27" s="10"/>
      <c r="N27" s="10"/>
      <c r="O27" s="10"/>
      <c r="P27" s="10"/>
      <c r="Q27" s="10"/>
      <c r="R27" s="5"/>
      <c r="S27" s="4"/>
      <c r="T27" s="264" t="str">
        <f>'Tax Comutation Sheet (P-3)'!P30</f>
        <v>মো. আব্দুল মান্নান</v>
      </c>
      <c r="U27" s="264"/>
      <c r="V27" s="264"/>
      <c r="W27" s="264"/>
      <c r="X27" s="264"/>
      <c r="Y27" s="264"/>
      <c r="Z27" s="264"/>
      <c r="AA27" s="264"/>
      <c r="AB27" s="264"/>
      <c r="AC27" s="264"/>
      <c r="AP27" s="4"/>
    </row>
    <row r="28" spans="1:42" s="9" customFormat="1" x14ac:dyDescent="0.25">
      <c r="A28" s="10"/>
      <c r="B28" s="4"/>
      <c r="C28" s="4"/>
      <c r="D28" s="4"/>
      <c r="E28" s="4"/>
      <c r="F28" s="4"/>
      <c r="G28" s="4"/>
      <c r="H28" s="4"/>
      <c r="I28" s="4"/>
      <c r="J28" s="4"/>
      <c r="K28" s="4"/>
      <c r="L28" s="4"/>
      <c r="M28" s="4"/>
      <c r="N28" s="4"/>
      <c r="O28" s="4"/>
      <c r="P28" s="4"/>
      <c r="Q28" s="4"/>
      <c r="R28" s="264" t="s">
        <v>154</v>
      </c>
      <c r="S28" s="264"/>
      <c r="T28" s="192">
        <f>'Tax Comutation Sheet (P-3)'!C29</f>
        <v>1</v>
      </c>
      <c r="U28" s="192">
        <f>'Tax Comutation Sheet (P-3)'!D29</f>
        <v>7</v>
      </c>
      <c r="V28" s="192" t="str">
        <f>'Tax Comutation Sheet (P-3)'!E29</f>
        <v>-</v>
      </c>
      <c r="W28" s="192">
        <f>'Tax Comutation Sheet (P-3)'!F29</f>
        <v>0</v>
      </c>
      <c r="X28" s="192">
        <f>'Tax Comutation Sheet (P-3)'!G29</f>
        <v>9</v>
      </c>
      <c r="Y28" s="192" t="str">
        <f>'Tax Comutation Sheet (P-3)'!H29</f>
        <v>-</v>
      </c>
      <c r="Z28" s="192">
        <f>'Tax Comutation Sheet (P-3)'!I29</f>
        <v>2</v>
      </c>
      <c r="AA28" s="192">
        <f>'Tax Comutation Sheet (P-3)'!J29</f>
        <v>0</v>
      </c>
      <c r="AB28" s="192">
        <f>'Tax Comutation Sheet (P-3)'!K29</f>
        <v>2</v>
      </c>
      <c r="AC28" s="192">
        <f>'Tax Comutation Sheet (P-3)'!L29</f>
        <v>3</v>
      </c>
      <c r="AP28" s="4"/>
    </row>
  </sheetData>
  <mergeCells count="61">
    <mergeCell ref="W14:AA14"/>
    <mergeCell ref="B22:Z22"/>
    <mergeCell ref="T26:AC26"/>
    <mergeCell ref="T27:AC27"/>
    <mergeCell ref="R28:S28"/>
    <mergeCell ref="C15:T15"/>
    <mergeCell ref="U15:V15"/>
    <mergeCell ref="W15:AA15"/>
    <mergeCell ref="W18:AA18"/>
    <mergeCell ref="C16:T16"/>
    <mergeCell ref="U16:V16"/>
    <mergeCell ref="W16:AA16"/>
    <mergeCell ref="B18:T18"/>
    <mergeCell ref="U18:V18"/>
    <mergeCell ref="D14:T14"/>
    <mergeCell ref="U14:V14"/>
    <mergeCell ref="W11:AA11"/>
    <mergeCell ref="D12:T12"/>
    <mergeCell ref="U12:V12"/>
    <mergeCell ref="W12:AA12"/>
    <mergeCell ref="D13:T13"/>
    <mergeCell ref="U13:V13"/>
    <mergeCell ref="W13:AA13"/>
    <mergeCell ref="C11:T11"/>
    <mergeCell ref="U11:V11"/>
    <mergeCell ref="C7:T7"/>
    <mergeCell ref="W7:AA7"/>
    <mergeCell ref="C6:T6"/>
    <mergeCell ref="U5:V5"/>
    <mergeCell ref="U7:V7"/>
    <mergeCell ref="W8:AA8"/>
    <mergeCell ref="C9:T9"/>
    <mergeCell ref="U9:V9"/>
    <mergeCell ref="W9:AA9"/>
    <mergeCell ref="U8:V8"/>
    <mergeCell ref="C8:T8"/>
    <mergeCell ref="U3:V3"/>
    <mergeCell ref="W3:AA3"/>
    <mergeCell ref="D4:T4"/>
    <mergeCell ref="D1:T1"/>
    <mergeCell ref="U1:V1"/>
    <mergeCell ref="W1:AA1"/>
    <mergeCell ref="D2:T2"/>
    <mergeCell ref="U2:V2"/>
    <mergeCell ref="U4:V4"/>
    <mergeCell ref="B19:T19"/>
    <mergeCell ref="U19:V19"/>
    <mergeCell ref="W19:AA19"/>
    <mergeCell ref="W2:AA2"/>
    <mergeCell ref="W4:AA4"/>
    <mergeCell ref="B17:T17"/>
    <mergeCell ref="U17:V17"/>
    <mergeCell ref="W17:AA17"/>
    <mergeCell ref="C10:T10"/>
    <mergeCell ref="W10:AA10"/>
    <mergeCell ref="U10:V10"/>
    <mergeCell ref="D5:T5"/>
    <mergeCell ref="W5:AA5"/>
    <mergeCell ref="U6:V6"/>
    <mergeCell ref="W6:AA6"/>
    <mergeCell ref="D3:T3"/>
  </mergeCells>
  <pageMargins left="1" right="1" top="1" bottom="1" header="0.5" footer="0.5"/>
  <pageSetup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view="pageBreakPreview" topLeftCell="A13" zoomScale="130" zoomScaleNormal="100" zoomScaleSheetLayoutView="130" workbookViewId="0">
      <selection activeCell="AC29" sqref="AC29"/>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x14ac:dyDescent="0.25">
      <c r="U1" s="312" t="s">
        <v>187</v>
      </c>
      <c r="V1" s="312"/>
      <c r="W1" s="312"/>
      <c r="X1" s="312"/>
      <c r="Y1" s="312"/>
      <c r="Z1" s="312"/>
      <c r="AA1" s="312"/>
      <c r="AB1" s="312"/>
    </row>
    <row r="2" spans="1:42" s="9" customFormat="1" ht="40.15" customHeight="1" x14ac:dyDescent="0.25">
      <c r="A2" s="303" t="s">
        <v>253</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P2" s="4"/>
    </row>
    <row r="3" spans="1:42" s="9" customFormat="1" x14ac:dyDescent="0.25">
      <c r="A3" s="36"/>
      <c r="B3" s="1"/>
      <c r="C3" s="1"/>
      <c r="D3" s="1"/>
      <c r="E3" s="1"/>
      <c r="F3" s="1"/>
      <c r="G3" s="1"/>
      <c r="H3" s="1"/>
      <c r="I3" s="1"/>
      <c r="J3" s="1"/>
      <c r="K3" s="1"/>
      <c r="L3" s="1"/>
      <c r="M3" s="1"/>
      <c r="N3" s="1"/>
      <c r="O3" s="1"/>
      <c r="P3" s="1"/>
      <c r="Q3" s="1"/>
      <c r="R3" s="1"/>
      <c r="S3" s="1"/>
      <c r="T3" s="1"/>
      <c r="U3" s="1"/>
      <c r="V3" s="1"/>
      <c r="W3" s="1"/>
      <c r="X3" s="1"/>
      <c r="Y3" s="1"/>
      <c r="Z3" s="1"/>
      <c r="AA3" s="1"/>
      <c r="AB3" s="1"/>
      <c r="AC3" s="1"/>
      <c r="AP3" s="4"/>
    </row>
    <row r="4" spans="1:42" ht="25.15" customHeight="1" x14ac:dyDescent="0.25">
      <c r="B4" s="302" t="s">
        <v>66</v>
      </c>
      <c r="C4" s="302"/>
      <c r="D4" s="302"/>
      <c r="E4" s="302"/>
      <c r="F4" s="313" t="str">
        <f>'IT 11GA (2023)'!F7</f>
        <v>মো. আব্দুল মান্নান</v>
      </c>
      <c r="G4" s="313"/>
      <c r="H4" s="313"/>
      <c r="I4" s="313"/>
      <c r="J4" s="313"/>
      <c r="K4" s="313"/>
      <c r="L4" s="313"/>
      <c r="M4" s="264" t="s">
        <v>98</v>
      </c>
      <c r="N4" s="264"/>
      <c r="O4" s="264"/>
      <c r="P4" s="49">
        <f>'IT 11GA (2023)'!G9</f>
        <v>1</v>
      </c>
      <c r="Q4" s="49">
        <f>'IT 11GA (2023)'!H9</f>
        <v>2</v>
      </c>
      <c r="R4" s="49">
        <f>'IT 11GA (2023)'!I9</f>
        <v>3</v>
      </c>
      <c r="S4" s="49">
        <f>'IT 11GA (2023)'!J9</f>
        <v>4</v>
      </c>
      <c r="T4" s="49">
        <f>'IT 11GA (2023)'!K9</f>
        <v>5</v>
      </c>
      <c r="U4" s="49">
        <f>'IT 11GA (2023)'!L9</f>
        <v>6</v>
      </c>
      <c r="V4" s="49">
        <f>'IT 11GA (2023)'!M9</f>
        <v>7</v>
      </c>
      <c r="W4" s="49">
        <f>'IT 11GA (2023)'!N9</f>
        <v>8</v>
      </c>
      <c r="X4" s="49">
        <f>'IT 11GA (2023)'!O9</f>
        <v>9</v>
      </c>
      <c r="Y4" s="49">
        <f>'IT 11GA (2023)'!P9</f>
        <v>1</v>
      </c>
      <c r="Z4" s="49">
        <f>'IT 11GA (2023)'!Q9</f>
        <v>2</v>
      </c>
      <c r="AA4" s="49">
        <f>'IT 11GA (2023)'!R9</f>
        <v>3</v>
      </c>
      <c r="AB4" s="40"/>
      <c r="AC4" s="40"/>
    </row>
    <row r="5" spans="1:42" ht="16.899999999999999" customHeight="1" x14ac:dyDescent="0.25"/>
    <row r="6" spans="1:42" ht="16.899999999999999" customHeight="1" x14ac:dyDescent="0.2">
      <c r="A6" s="222" t="s">
        <v>188</v>
      </c>
      <c r="B6" s="222"/>
      <c r="C6" s="222" t="s">
        <v>190</v>
      </c>
      <c r="D6" s="222"/>
      <c r="E6" s="222"/>
      <c r="F6" s="222"/>
      <c r="G6" s="222"/>
      <c r="H6" s="222"/>
      <c r="I6" s="222"/>
      <c r="J6" s="222"/>
      <c r="K6" s="222"/>
      <c r="L6" s="222"/>
      <c r="M6" s="222"/>
      <c r="N6" s="222"/>
      <c r="O6" s="222"/>
      <c r="P6" s="222"/>
      <c r="Q6" s="222"/>
      <c r="R6" s="222"/>
      <c r="S6" s="222" t="s">
        <v>4</v>
      </c>
      <c r="T6" s="222"/>
      <c r="U6" s="222"/>
      <c r="V6" s="222"/>
      <c r="W6" s="222"/>
      <c r="X6" s="222"/>
      <c r="Y6" s="222"/>
      <c r="Z6" s="222" t="s">
        <v>189</v>
      </c>
      <c r="AA6" s="222"/>
      <c r="AB6" s="222"/>
      <c r="AC6" s="222"/>
      <c r="AD6" s="4"/>
      <c r="AE6" s="4"/>
      <c r="AF6" s="4"/>
      <c r="AG6" s="4"/>
      <c r="AH6" s="4"/>
      <c r="AI6" s="4"/>
      <c r="AJ6" s="4"/>
      <c r="AK6" s="4"/>
      <c r="AL6" s="4"/>
      <c r="AM6" s="4"/>
      <c r="AN6" s="4"/>
      <c r="AO6" s="4"/>
    </row>
    <row r="7" spans="1:42" ht="35.1" customHeight="1" x14ac:dyDescent="0.2">
      <c r="A7" s="343">
        <v>1</v>
      </c>
      <c r="B7" s="222"/>
      <c r="C7" s="221" t="s">
        <v>191</v>
      </c>
      <c r="D7" s="221"/>
      <c r="E7" s="221"/>
      <c r="F7" s="221"/>
      <c r="G7" s="221"/>
      <c r="H7" s="221"/>
      <c r="I7" s="221"/>
      <c r="J7" s="221"/>
      <c r="K7" s="221"/>
      <c r="L7" s="221"/>
      <c r="M7" s="221"/>
      <c r="N7" s="221"/>
      <c r="O7" s="221"/>
      <c r="P7" s="221"/>
      <c r="Q7" s="221"/>
      <c r="R7" s="221"/>
      <c r="S7" s="277">
        <v>110000</v>
      </c>
      <c r="T7" s="277"/>
      <c r="U7" s="277"/>
      <c r="V7" s="277"/>
      <c r="W7" s="277"/>
      <c r="X7" s="277"/>
      <c r="Y7" s="277"/>
      <c r="Z7" s="370" t="s">
        <v>402</v>
      </c>
      <c r="AA7" s="371"/>
      <c r="AB7" s="371"/>
      <c r="AC7" s="372"/>
      <c r="AD7" s="4"/>
      <c r="AE7" s="4"/>
      <c r="AF7" s="4"/>
      <c r="AG7" s="4"/>
      <c r="AH7" s="4"/>
      <c r="AI7" s="4"/>
      <c r="AJ7" s="4"/>
      <c r="AK7" s="4"/>
      <c r="AL7" s="4"/>
      <c r="AM7" s="4"/>
      <c r="AN7" s="4"/>
      <c r="AO7" s="4"/>
    </row>
    <row r="8" spans="1:42" ht="35.1" customHeight="1" x14ac:dyDescent="0.2">
      <c r="A8" s="343">
        <v>2</v>
      </c>
      <c r="B8" s="222"/>
      <c r="C8" s="221" t="s">
        <v>192</v>
      </c>
      <c r="D8" s="221"/>
      <c r="E8" s="221"/>
      <c r="F8" s="221"/>
      <c r="G8" s="221"/>
      <c r="H8" s="221"/>
      <c r="I8" s="221"/>
      <c r="J8" s="221"/>
      <c r="K8" s="221"/>
      <c r="L8" s="221"/>
      <c r="M8" s="221"/>
      <c r="N8" s="221"/>
      <c r="O8" s="221"/>
      <c r="P8" s="221"/>
      <c r="Q8" s="221"/>
      <c r="R8" s="221"/>
      <c r="S8" s="277">
        <v>24000</v>
      </c>
      <c r="T8" s="277"/>
      <c r="U8" s="277"/>
      <c r="V8" s="277"/>
      <c r="W8" s="277"/>
      <c r="X8" s="277"/>
      <c r="Y8" s="277"/>
      <c r="Z8" s="373"/>
      <c r="AA8" s="374"/>
      <c r="AB8" s="374"/>
      <c r="AC8" s="375"/>
      <c r="AD8" s="4"/>
      <c r="AE8" s="4"/>
      <c r="AF8" s="4"/>
      <c r="AG8" s="4"/>
      <c r="AH8" s="4"/>
      <c r="AI8" s="4"/>
      <c r="AJ8" s="4"/>
      <c r="AK8" s="4"/>
      <c r="AL8" s="4"/>
      <c r="AM8" s="4"/>
      <c r="AN8" s="4"/>
      <c r="AO8" s="4"/>
    </row>
    <row r="9" spans="1:42" ht="35.1" customHeight="1" x14ac:dyDescent="0.2">
      <c r="A9" s="343">
        <v>3</v>
      </c>
      <c r="B9" s="222"/>
      <c r="C9" s="221" t="s">
        <v>193</v>
      </c>
      <c r="D9" s="221"/>
      <c r="E9" s="221"/>
      <c r="F9" s="221"/>
      <c r="G9" s="221"/>
      <c r="H9" s="221"/>
      <c r="I9" s="221"/>
      <c r="J9" s="221"/>
      <c r="K9" s="221"/>
      <c r="L9" s="221"/>
      <c r="M9" s="221"/>
      <c r="N9" s="221"/>
      <c r="O9" s="221"/>
      <c r="P9" s="221"/>
      <c r="Q9" s="221"/>
      <c r="R9" s="221"/>
      <c r="S9" s="277"/>
      <c r="T9" s="277"/>
      <c r="U9" s="277"/>
      <c r="V9" s="277"/>
      <c r="W9" s="277"/>
      <c r="X9" s="277"/>
      <c r="Y9" s="277"/>
      <c r="Z9" s="373"/>
      <c r="AA9" s="374"/>
      <c r="AB9" s="374"/>
      <c r="AC9" s="375"/>
      <c r="AD9" s="4"/>
      <c r="AE9" s="4"/>
      <c r="AF9" s="4"/>
      <c r="AG9" s="4"/>
      <c r="AH9" s="4"/>
      <c r="AI9" s="4"/>
      <c r="AJ9" s="4"/>
      <c r="AK9" s="4"/>
      <c r="AL9" s="4"/>
      <c r="AM9" s="4"/>
      <c r="AN9" s="4"/>
      <c r="AO9" s="4"/>
    </row>
    <row r="10" spans="1:42" ht="35.1" customHeight="1" x14ac:dyDescent="0.2">
      <c r="A10" s="343">
        <v>4</v>
      </c>
      <c r="B10" s="222"/>
      <c r="C10" s="250" t="s">
        <v>194</v>
      </c>
      <c r="D10" s="250"/>
      <c r="E10" s="250"/>
      <c r="F10" s="250"/>
      <c r="G10" s="250"/>
      <c r="H10" s="250"/>
      <c r="I10" s="250"/>
      <c r="J10" s="250"/>
      <c r="K10" s="250"/>
      <c r="L10" s="250"/>
      <c r="M10" s="250"/>
      <c r="N10" s="250"/>
      <c r="O10" s="250"/>
      <c r="P10" s="250"/>
      <c r="Q10" s="250"/>
      <c r="R10" s="250"/>
      <c r="S10" s="277">
        <v>36000</v>
      </c>
      <c r="T10" s="277"/>
      <c r="U10" s="277"/>
      <c r="V10" s="277"/>
      <c r="W10" s="277"/>
      <c r="X10" s="277"/>
      <c r="Y10" s="277"/>
      <c r="Z10" s="373"/>
      <c r="AA10" s="374"/>
      <c r="AB10" s="374"/>
      <c r="AC10" s="375"/>
      <c r="AD10" s="4"/>
      <c r="AE10" s="4"/>
      <c r="AF10" s="4"/>
      <c r="AG10" s="4"/>
      <c r="AH10" s="4"/>
      <c r="AI10" s="4"/>
      <c r="AJ10" s="4"/>
      <c r="AK10" s="4"/>
      <c r="AL10" s="4"/>
      <c r="AM10" s="4"/>
      <c r="AN10" s="4"/>
      <c r="AO10" s="4"/>
    </row>
    <row r="11" spans="1:42" ht="35.1" customHeight="1" x14ac:dyDescent="0.2">
      <c r="A11" s="343">
        <v>5</v>
      </c>
      <c r="B11" s="222"/>
      <c r="C11" s="250" t="s">
        <v>195</v>
      </c>
      <c r="D11" s="250"/>
      <c r="E11" s="250"/>
      <c r="F11" s="250"/>
      <c r="G11" s="250"/>
      <c r="H11" s="250"/>
      <c r="I11" s="250"/>
      <c r="J11" s="250"/>
      <c r="K11" s="250"/>
      <c r="L11" s="250"/>
      <c r="M11" s="250"/>
      <c r="N11" s="250"/>
      <c r="O11" s="250"/>
      <c r="P11" s="250"/>
      <c r="Q11" s="250"/>
      <c r="R11" s="250"/>
      <c r="S11" s="277">
        <v>222000</v>
      </c>
      <c r="T11" s="277"/>
      <c r="U11" s="277"/>
      <c r="V11" s="277"/>
      <c r="W11" s="277"/>
      <c r="X11" s="277"/>
      <c r="Y11" s="277"/>
      <c r="Z11" s="373"/>
      <c r="AA11" s="374"/>
      <c r="AB11" s="374"/>
      <c r="AC11" s="375"/>
      <c r="AD11" s="4"/>
      <c r="AE11" s="4"/>
      <c r="AF11" s="4"/>
      <c r="AG11" s="4"/>
      <c r="AH11" s="4"/>
      <c r="AI11" s="4"/>
      <c r="AJ11" s="4"/>
      <c r="AK11" s="4"/>
      <c r="AL11" s="4"/>
      <c r="AM11" s="4"/>
      <c r="AN11" s="4"/>
      <c r="AO11" s="4"/>
    </row>
    <row r="12" spans="1:42" ht="35.1" customHeight="1" x14ac:dyDescent="0.2">
      <c r="A12" s="343">
        <v>6</v>
      </c>
      <c r="B12" s="222"/>
      <c r="C12" s="250" t="s">
        <v>254</v>
      </c>
      <c r="D12" s="250"/>
      <c r="E12" s="250"/>
      <c r="F12" s="250"/>
      <c r="G12" s="250"/>
      <c r="H12" s="250"/>
      <c r="I12" s="250"/>
      <c r="J12" s="250"/>
      <c r="K12" s="250"/>
      <c r="L12" s="250"/>
      <c r="M12" s="250"/>
      <c r="N12" s="250"/>
      <c r="O12" s="250"/>
      <c r="P12" s="250"/>
      <c r="Q12" s="250"/>
      <c r="R12" s="250"/>
      <c r="S12" s="277">
        <v>3000</v>
      </c>
      <c r="T12" s="277"/>
      <c r="U12" s="277"/>
      <c r="V12" s="277"/>
      <c r="W12" s="277"/>
      <c r="X12" s="277"/>
      <c r="Y12" s="277"/>
      <c r="Z12" s="373"/>
      <c r="AA12" s="374"/>
      <c r="AB12" s="374"/>
      <c r="AC12" s="375"/>
      <c r="AD12" s="4"/>
      <c r="AE12" s="4"/>
      <c r="AF12" s="4"/>
      <c r="AG12" s="4"/>
      <c r="AH12" s="4"/>
      <c r="AI12" s="4"/>
      <c r="AJ12" s="4"/>
      <c r="AK12" s="4"/>
      <c r="AL12" s="4"/>
      <c r="AM12" s="4"/>
      <c r="AN12" s="4"/>
      <c r="AO12" s="4"/>
    </row>
    <row r="13" spans="1:42" ht="35.1" customHeight="1" x14ac:dyDescent="0.2">
      <c r="A13" s="343">
        <v>7</v>
      </c>
      <c r="B13" s="222"/>
      <c r="C13" s="250" t="s">
        <v>196</v>
      </c>
      <c r="D13" s="250"/>
      <c r="E13" s="250"/>
      <c r="F13" s="250"/>
      <c r="G13" s="250"/>
      <c r="H13" s="250"/>
      <c r="I13" s="250"/>
      <c r="J13" s="250"/>
      <c r="K13" s="250"/>
      <c r="L13" s="250"/>
      <c r="M13" s="250"/>
      <c r="N13" s="250"/>
      <c r="O13" s="250"/>
      <c r="P13" s="250"/>
      <c r="Q13" s="250"/>
      <c r="R13" s="250"/>
      <c r="S13" s="277">
        <v>7880</v>
      </c>
      <c r="T13" s="277"/>
      <c r="U13" s="277"/>
      <c r="V13" s="277"/>
      <c r="W13" s="277"/>
      <c r="X13" s="277"/>
      <c r="Y13" s="277"/>
      <c r="Z13" s="373"/>
      <c r="AA13" s="374"/>
      <c r="AB13" s="374"/>
      <c r="AC13" s="375"/>
      <c r="AD13" s="4"/>
      <c r="AE13" s="4"/>
      <c r="AF13" s="4"/>
      <c r="AG13" s="4"/>
      <c r="AH13" s="4"/>
      <c r="AI13" s="4"/>
      <c r="AJ13" s="4"/>
      <c r="AK13" s="4"/>
      <c r="AL13" s="4"/>
      <c r="AM13" s="4"/>
      <c r="AN13" s="4"/>
      <c r="AO13" s="4"/>
    </row>
    <row r="14" spans="1:42" ht="35.1" customHeight="1" x14ac:dyDescent="0.2">
      <c r="A14" s="343">
        <v>8</v>
      </c>
      <c r="B14" s="222"/>
      <c r="C14" s="250" t="s">
        <v>197</v>
      </c>
      <c r="D14" s="250"/>
      <c r="E14" s="250"/>
      <c r="F14" s="250"/>
      <c r="G14" s="250"/>
      <c r="H14" s="250"/>
      <c r="I14" s="250"/>
      <c r="J14" s="250"/>
      <c r="K14" s="250"/>
      <c r="L14" s="250"/>
      <c r="M14" s="250"/>
      <c r="N14" s="250"/>
      <c r="O14" s="250"/>
      <c r="P14" s="250"/>
      <c r="Q14" s="250"/>
      <c r="R14" s="250"/>
      <c r="S14" s="277">
        <f>'Tax Comutation Sheet (P-3)'!M3+'Tax Comutation Sheet (P-3)'!M4</f>
        <v>56936</v>
      </c>
      <c r="T14" s="277"/>
      <c r="U14" s="277"/>
      <c r="V14" s="277"/>
      <c r="W14" s="277"/>
      <c r="X14" s="277"/>
      <c r="Y14" s="277"/>
      <c r="Z14" s="373"/>
      <c r="AA14" s="374"/>
      <c r="AB14" s="374"/>
      <c r="AC14" s="375"/>
      <c r="AD14" s="4"/>
      <c r="AE14" s="4"/>
      <c r="AF14" s="4"/>
      <c r="AG14" s="4"/>
      <c r="AH14" s="4"/>
      <c r="AI14" s="4"/>
      <c r="AJ14" s="4"/>
      <c r="AK14" s="4"/>
      <c r="AL14" s="4"/>
      <c r="AM14" s="4"/>
      <c r="AN14" s="4"/>
      <c r="AO14" s="4"/>
    </row>
    <row r="15" spans="1:42" ht="35.1" customHeight="1" x14ac:dyDescent="0.2">
      <c r="A15" s="343">
        <v>9</v>
      </c>
      <c r="B15" s="222"/>
      <c r="C15" s="250" t="s">
        <v>198</v>
      </c>
      <c r="D15" s="250"/>
      <c r="E15" s="250"/>
      <c r="F15" s="250"/>
      <c r="G15" s="250"/>
      <c r="H15" s="250"/>
      <c r="I15" s="250"/>
      <c r="J15" s="250"/>
      <c r="K15" s="250"/>
      <c r="L15" s="250"/>
      <c r="M15" s="250"/>
      <c r="N15" s="250"/>
      <c r="O15" s="250"/>
      <c r="P15" s="250"/>
      <c r="Q15" s="250"/>
      <c r="R15" s="250"/>
      <c r="S15" s="277"/>
      <c r="T15" s="277"/>
      <c r="U15" s="277"/>
      <c r="V15" s="277"/>
      <c r="W15" s="277"/>
      <c r="X15" s="277"/>
      <c r="Y15" s="277"/>
      <c r="Z15" s="376"/>
      <c r="AA15" s="377"/>
      <c r="AB15" s="377"/>
      <c r="AC15" s="378"/>
      <c r="AD15" s="4"/>
      <c r="AE15" s="4"/>
      <c r="AF15" s="4"/>
      <c r="AG15" s="4"/>
      <c r="AH15" s="4"/>
      <c r="AI15" s="4"/>
      <c r="AJ15" s="4"/>
      <c r="AK15" s="4"/>
      <c r="AL15" s="4"/>
      <c r="AM15" s="4"/>
      <c r="AN15" s="4"/>
      <c r="AO15" s="4"/>
    </row>
    <row r="16" spans="1:42" ht="16.899999999999999" customHeight="1" x14ac:dyDescent="0.2">
      <c r="A16" s="367" t="s">
        <v>125</v>
      </c>
      <c r="B16" s="368"/>
      <c r="C16" s="368"/>
      <c r="D16" s="368"/>
      <c r="E16" s="368"/>
      <c r="F16" s="368"/>
      <c r="G16" s="368"/>
      <c r="H16" s="368"/>
      <c r="I16" s="368"/>
      <c r="J16" s="368"/>
      <c r="K16" s="368"/>
      <c r="L16" s="368"/>
      <c r="M16" s="368"/>
      <c r="N16" s="368"/>
      <c r="O16" s="368"/>
      <c r="P16" s="368"/>
      <c r="Q16" s="368"/>
      <c r="R16" s="369"/>
      <c r="S16" s="278">
        <f>SUM(S7:Y15)</f>
        <v>459816</v>
      </c>
      <c r="T16" s="278"/>
      <c r="U16" s="278"/>
      <c r="V16" s="278"/>
      <c r="W16" s="278"/>
      <c r="X16" s="278"/>
      <c r="Y16" s="278"/>
      <c r="Z16" s="286"/>
      <c r="AA16" s="286"/>
      <c r="AB16" s="286"/>
      <c r="AC16" s="286"/>
      <c r="AD16" s="4"/>
      <c r="AE16" s="4"/>
      <c r="AF16" s="4"/>
      <c r="AG16" s="4"/>
      <c r="AH16" s="4"/>
      <c r="AI16" s="4"/>
      <c r="AJ16" s="4"/>
      <c r="AK16" s="4"/>
      <c r="AL16" s="4"/>
      <c r="AM16" s="4"/>
      <c r="AN16" s="4"/>
      <c r="AO16" s="4"/>
    </row>
    <row r="17" spans="1:30" s="4" customFormat="1" ht="16.899999999999999" customHeight="1" x14ac:dyDescent="0.2"/>
    <row r="18" spans="1:30" s="4" customFormat="1" ht="16.899999999999999" customHeight="1" x14ac:dyDescent="0.2"/>
    <row r="19" spans="1:30" s="4" customFormat="1" ht="16.899999999999999" customHeight="1" x14ac:dyDescent="0.2"/>
    <row r="20" spans="1:30" s="4" customFormat="1" ht="16.899999999999999" customHeight="1" x14ac:dyDescent="0.2"/>
    <row r="21" spans="1:30" s="4" customFormat="1" ht="16.899999999999999" customHeight="1" x14ac:dyDescent="0.2"/>
    <row r="22" spans="1:30" s="4" customFormat="1" ht="16.899999999999999" customHeight="1" x14ac:dyDescent="0.2">
      <c r="A22" s="379" t="s">
        <v>38</v>
      </c>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row>
    <row r="23" spans="1:30" s="4" customFormat="1" ht="16.899999999999999" customHeight="1" x14ac:dyDescent="0.2">
      <c r="A23" s="264" t="s">
        <v>199</v>
      </c>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row>
    <row r="24" spans="1:30" s="4" customFormat="1" ht="16.899999999999999" customHeight="1" x14ac:dyDescent="0.2"/>
    <row r="25" spans="1:30" s="4" customFormat="1" ht="16.899999999999999" customHeight="1" x14ac:dyDescent="0.2"/>
    <row r="26" spans="1:30" s="4" customFormat="1" ht="16.899999999999999" customHeight="1" x14ac:dyDescent="0.2"/>
    <row r="27" spans="1:30" s="4" customFormat="1" ht="16.899999999999999" customHeight="1" x14ac:dyDescent="0.2">
      <c r="U27" s="264" t="s">
        <v>200</v>
      </c>
      <c r="V27" s="264"/>
      <c r="W27" s="264"/>
      <c r="X27" s="264"/>
      <c r="Y27" s="264"/>
      <c r="Z27" s="264"/>
      <c r="AA27" s="264"/>
      <c r="AB27" s="264"/>
      <c r="AC27" s="264"/>
    </row>
    <row r="28" spans="1:30" s="4" customFormat="1" ht="16.899999999999999" customHeight="1" x14ac:dyDescent="0.2">
      <c r="U28" s="15">
        <f>'Tax Comutation Sheet (P-3)'!C29</f>
        <v>1</v>
      </c>
      <c r="V28" s="193">
        <f>'Tax Comutation Sheet (P-3)'!D29</f>
        <v>7</v>
      </c>
      <c r="W28" s="193" t="str">
        <f>'Tax Comutation Sheet (P-3)'!E29</f>
        <v>-</v>
      </c>
      <c r="X28" s="193">
        <f>'Tax Comutation Sheet (P-3)'!F29</f>
        <v>0</v>
      </c>
      <c r="Y28" s="193">
        <f>'Tax Comutation Sheet (P-3)'!G29</f>
        <v>9</v>
      </c>
      <c r="Z28" s="193" t="str">
        <f>'Tax Comutation Sheet (P-3)'!H29</f>
        <v>-</v>
      </c>
      <c r="AA28" s="193">
        <f>'Tax Comutation Sheet (P-3)'!I29</f>
        <v>2</v>
      </c>
      <c r="AB28" s="193">
        <f>'Tax Comutation Sheet (P-3)'!J29</f>
        <v>0</v>
      </c>
      <c r="AC28" s="193">
        <f>'Tax Comutation Sheet (P-3)'!K29</f>
        <v>2</v>
      </c>
      <c r="AD28" s="193">
        <f>'Tax Comutation Sheet (P-3)'!L29</f>
        <v>3</v>
      </c>
    </row>
    <row r="29" spans="1:30" s="4" customFormat="1" ht="31.9" customHeight="1" x14ac:dyDescent="0.2"/>
    <row r="30" spans="1:30" s="4" customFormat="1" ht="16.899999999999999" customHeight="1" x14ac:dyDescent="0.2"/>
    <row r="31" spans="1:30" s="4" customFormat="1" ht="16.899999999999999" customHeight="1" x14ac:dyDescent="0.2"/>
    <row r="32" spans="1:30" s="4" customFormat="1" ht="16.899999999999999" customHeight="1" x14ac:dyDescent="0.2"/>
    <row r="33" spans="1:42" ht="16.899999999999999" customHeight="1" x14ac:dyDescent="0.2">
      <c r="A33" s="4"/>
      <c r="R33" s="4"/>
      <c r="W33" s="4"/>
      <c r="X33" s="4"/>
      <c r="Y33" s="4"/>
      <c r="Z33" s="4"/>
      <c r="AA33" s="4"/>
      <c r="AB33" s="4"/>
      <c r="AC33" s="4"/>
      <c r="AD33" s="4"/>
      <c r="AE33" s="4"/>
      <c r="AF33" s="4"/>
      <c r="AG33" s="4"/>
      <c r="AH33" s="4"/>
      <c r="AI33" s="4"/>
      <c r="AJ33" s="4"/>
      <c r="AK33" s="4"/>
      <c r="AL33" s="4"/>
      <c r="AM33" s="4"/>
      <c r="AN33" s="4"/>
      <c r="AO33" s="4"/>
    </row>
    <row r="34" spans="1:42" ht="16.899999999999999" customHeight="1" x14ac:dyDescent="0.2">
      <c r="A34" s="4"/>
      <c r="R34" s="4"/>
      <c r="W34" s="4"/>
      <c r="X34" s="4"/>
      <c r="Y34" s="4"/>
      <c r="Z34" s="4"/>
      <c r="AA34" s="4"/>
      <c r="AB34" s="4"/>
      <c r="AC34" s="4"/>
      <c r="AD34" s="4"/>
      <c r="AE34" s="4"/>
      <c r="AF34" s="4"/>
      <c r="AG34" s="4"/>
      <c r="AH34" s="4"/>
      <c r="AI34" s="4"/>
      <c r="AJ34" s="4"/>
      <c r="AK34" s="4"/>
      <c r="AL34" s="4"/>
      <c r="AM34" s="4"/>
      <c r="AN34" s="4"/>
      <c r="AO34" s="4"/>
    </row>
    <row r="35" spans="1:42" ht="32.450000000000003" customHeight="1" x14ac:dyDescent="0.2">
      <c r="A35" s="4"/>
      <c r="R35" s="4"/>
      <c r="W35" s="4"/>
      <c r="X35" s="4"/>
      <c r="Y35" s="4"/>
      <c r="Z35" s="4"/>
      <c r="AA35" s="4"/>
      <c r="AB35" s="4"/>
      <c r="AC35" s="4"/>
      <c r="AD35" s="4"/>
      <c r="AE35" s="4"/>
      <c r="AF35" s="4"/>
      <c r="AG35" s="4"/>
      <c r="AH35" s="4"/>
      <c r="AI35" s="4"/>
      <c r="AJ35" s="4"/>
      <c r="AK35" s="4"/>
      <c r="AL35" s="4"/>
      <c r="AM35" s="4"/>
      <c r="AN35" s="4"/>
      <c r="AO35" s="4"/>
    </row>
    <row r="36" spans="1:42" ht="16.899999999999999" customHeight="1" x14ac:dyDescent="0.2">
      <c r="A36" s="4"/>
      <c r="R36" s="4"/>
      <c r="W36" s="4"/>
      <c r="X36" s="4"/>
      <c r="Y36" s="4"/>
      <c r="Z36" s="4"/>
      <c r="AA36" s="4"/>
      <c r="AB36" s="4"/>
      <c r="AC36" s="4"/>
      <c r="AD36" s="4"/>
      <c r="AE36" s="4"/>
      <c r="AF36" s="4"/>
      <c r="AG36" s="4"/>
      <c r="AH36" s="4"/>
      <c r="AI36" s="4"/>
      <c r="AJ36" s="4"/>
      <c r="AK36" s="4"/>
      <c r="AL36" s="4"/>
      <c r="AM36" s="4"/>
      <c r="AN36" s="4"/>
      <c r="AO36" s="4"/>
    </row>
    <row r="37" spans="1:42" ht="16.899999999999999" customHeight="1" x14ac:dyDescent="0.2">
      <c r="A37" s="4"/>
      <c r="R37" s="4"/>
      <c r="W37" s="4"/>
      <c r="X37" s="4"/>
      <c r="Y37" s="4"/>
      <c r="Z37" s="4"/>
      <c r="AA37" s="4"/>
      <c r="AB37" s="4"/>
      <c r="AC37" s="4"/>
      <c r="AD37" s="4"/>
      <c r="AE37" s="4"/>
      <c r="AF37" s="4"/>
      <c r="AG37" s="4"/>
      <c r="AH37" s="4"/>
      <c r="AI37" s="4"/>
      <c r="AJ37" s="4"/>
      <c r="AK37" s="4"/>
      <c r="AL37" s="4"/>
      <c r="AM37" s="4"/>
      <c r="AN37" s="4"/>
      <c r="AO37" s="4"/>
    </row>
    <row r="38" spans="1:42" ht="16.899999999999999" customHeight="1" x14ac:dyDescent="0.2">
      <c r="A38" s="4"/>
      <c r="R38" s="4"/>
      <c r="W38" s="4"/>
      <c r="X38" s="4"/>
      <c r="Y38" s="4"/>
      <c r="Z38" s="4"/>
      <c r="AA38" s="4"/>
      <c r="AB38" s="4"/>
      <c r="AC38" s="4"/>
      <c r="AD38" s="4"/>
      <c r="AE38" s="4"/>
      <c r="AF38" s="4"/>
      <c r="AG38" s="4"/>
      <c r="AH38" s="4"/>
      <c r="AI38" s="4"/>
      <c r="AJ38" s="4"/>
      <c r="AK38" s="4"/>
      <c r="AL38" s="4"/>
      <c r="AM38" s="4"/>
      <c r="AN38" s="4"/>
      <c r="AO38" s="4"/>
    </row>
    <row r="39" spans="1:42" ht="16.899999999999999" customHeight="1" x14ac:dyDescent="0.2">
      <c r="A39" s="4"/>
      <c r="R39" s="4"/>
      <c r="W39" s="4"/>
      <c r="X39" s="4"/>
      <c r="Y39" s="4"/>
      <c r="Z39" s="4"/>
      <c r="AA39" s="4"/>
      <c r="AB39" s="4"/>
      <c r="AC39" s="4"/>
      <c r="AD39" s="4"/>
      <c r="AE39" s="4"/>
      <c r="AF39" s="4"/>
      <c r="AG39" s="4"/>
      <c r="AH39" s="4"/>
      <c r="AI39" s="4"/>
      <c r="AJ39" s="4"/>
      <c r="AK39" s="4"/>
      <c r="AL39" s="4"/>
      <c r="AM39" s="4"/>
      <c r="AN39" s="4"/>
      <c r="AO39" s="4"/>
    </row>
    <row r="40" spans="1:42" ht="16.899999999999999" customHeight="1" x14ac:dyDescent="0.2">
      <c r="A40" s="4"/>
      <c r="R40" s="4"/>
      <c r="W40" s="4"/>
      <c r="X40" s="4"/>
      <c r="Y40" s="4"/>
      <c r="Z40" s="4"/>
      <c r="AA40" s="4"/>
      <c r="AB40" s="4"/>
      <c r="AC40" s="4"/>
      <c r="AD40" s="4"/>
      <c r="AE40" s="4"/>
      <c r="AF40" s="4"/>
      <c r="AG40" s="4"/>
      <c r="AH40" s="4"/>
      <c r="AI40" s="4"/>
      <c r="AJ40" s="4"/>
      <c r="AK40" s="4"/>
      <c r="AL40" s="4"/>
      <c r="AM40" s="4"/>
      <c r="AN40" s="4"/>
      <c r="AO40" s="4"/>
    </row>
    <row r="41" spans="1:42" ht="16.899999999999999" customHeight="1" x14ac:dyDescent="0.2">
      <c r="A41" s="4"/>
      <c r="R41" s="4"/>
      <c r="W41" s="4"/>
      <c r="X41" s="4"/>
      <c r="Y41" s="4"/>
      <c r="Z41" s="4"/>
      <c r="AA41" s="4"/>
      <c r="AB41" s="4"/>
      <c r="AC41" s="4"/>
      <c r="AD41" s="4"/>
      <c r="AE41" s="4"/>
      <c r="AF41" s="4"/>
      <c r="AG41" s="4"/>
      <c r="AH41" s="4"/>
      <c r="AI41" s="4"/>
      <c r="AJ41" s="4"/>
      <c r="AK41" s="4"/>
      <c r="AL41" s="4"/>
      <c r="AM41" s="4"/>
      <c r="AN41" s="4"/>
      <c r="AO41" s="4"/>
    </row>
    <row r="42" spans="1:42" ht="16.899999999999999" customHeight="1" x14ac:dyDescent="0.2">
      <c r="A42" s="4"/>
      <c r="R42" s="4"/>
      <c r="W42" s="4"/>
      <c r="X42" s="4"/>
      <c r="Y42" s="4"/>
      <c r="Z42" s="4"/>
      <c r="AA42" s="4"/>
      <c r="AB42" s="4"/>
      <c r="AC42" s="4"/>
      <c r="AD42" s="4"/>
      <c r="AE42" s="4"/>
      <c r="AF42" s="4"/>
      <c r="AG42" s="4"/>
      <c r="AH42" s="4"/>
      <c r="AI42" s="4"/>
      <c r="AJ42" s="4"/>
      <c r="AK42" s="4"/>
      <c r="AL42" s="4"/>
      <c r="AM42" s="4"/>
      <c r="AN42" s="4"/>
      <c r="AO42" s="4"/>
    </row>
    <row r="43" spans="1:42" ht="16.899999999999999" customHeight="1" x14ac:dyDescent="0.2">
      <c r="A43" s="4"/>
      <c r="R43" s="4"/>
      <c r="W43" s="4"/>
      <c r="X43" s="4"/>
      <c r="Y43" s="4"/>
      <c r="Z43" s="4"/>
      <c r="AA43" s="4"/>
      <c r="AB43" s="4"/>
      <c r="AC43" s="4"/>
      <c r="AD43" s="4"/>
      <c r="AE43" s="4"/>
      <c r="AF43" s="4"/>
      <c r="AG43" s="4"/>
      <c r="AH43" s="4"/>
      <c r="AI43" s="4"/>
      <c r="AJ43" s="4"/>
      <c r="AK43" s="4"/>
      <c r="AL43" s="4"/>
      <c r="AM43" s="4"/>
      <c r="AN43" s="4"/>
      <c r="AO43" s="4"/>
    </row>
    <row r="44" spans="1:42" ht="16.899999999999999" customHeight="1" x14ac:dyDescent="0.2">
      <c r="A44" s="4"/>
      <c r="R44" s="4"/>
      <c r="W44" s="4"/>
      <c r="X44" s="4"/>
      <c r="Y44" s="4"/>
      <c r="Z44" s="4"/>
      <c r="AA44" s="4"/>
      <c r="AB44" s="4"/>
      <c r="AC44" s="4"/>
      <c r="AD44" s="4"/>
      <c r="AE44" s="4"/>
      <c r="AF44" s="4"/>
      <c r="AG44" s="4"/>
      <c r="AH44" s="4"/>
      <c r="AI44" s="4"/>
      <c r="AJ44" s="4"/>
      <c r="AK44" s="4"/>
      <c r="AL44" s="4"/>
      <c r="AM44" s="4"/>
      <c r="AN44" s="4"/>
      <c r="AO44" s="4"/>
    </row>
    <row r="45" spans="1:42" ht="16.899999999999999" customHeight="1" x14ac:dyDescent="0.2">
      <c r="A45" s="4"/>
      <c r="R45" s="4"/>
      <c r="W45" s="4"/>
      <c r="X45" s="4"/>
      <c r="Y45" s="4"/>
      <c r="Z45" s="4"/>
      <c r="AA45" s="4"/>
      <c r="AB45" s="4"/>
      <c r="AC45" s="4"/>
      <c r="AD45" s="4"/>
      <c r="AE45" s="4"/>
      <c r="AF45" s="4"/>
      <c r="AG45" s="4"/>
      <c r="AH45" s="4"/>
      <c r="AI45" s="4"/>
      <c r="AJ45" s="4"/>
      <c r="AK45" s="4"/>
      <c r="AL45" s="4"/>
      <c r="AM45" s="4"/>
      <c r="AN45" s="4"/>
      <c r="AO45" s="4"/>
    </row>
    <row r="46" spans="1:42" s="9" customForma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P46" s="4"/>
    </row>
    <row r="47" spans="1:42" s="9" customFormat="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P47" s="4"/>
    </row>
    <row r="48" spans="1:42" x14ac:dyDescent="0.25">
      <c r="A48" s="4"/>
      <c r="R48" s="4"/>
      <c r="W48" s="4"/>
      <c r="X48" s="4"/>
      <c r="Y48" s="4"/>
      <c r="Z48" s="4"/>
      <c r="AA48" s="4"/>
      <c r="AB48" s="4"/>
      <c r="AC48" s="4"/>
    </row>
    <row r="49" spans="1:42" x14ac:dyDescent="0.25">
      <c r="A49" s="4"/>
      <c r="R49" s="4"/>
      <c r="W49" s="4"/>
      <c r="X49" s="4"/>
      <c r="Y49" s="4"/>
      <c r="Z49" s="4"/>
      <c r="AA49" s="4"/>
      <c r="AB49" s="4"/>
      <c r="AC49" s="4"/>
    </row>
    <row r="50" spans="1:42" s="9" customForma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P50" s="4"/>
    </row>
  </sheetData>
  <mergeCells count="43">
    <mergeCell ref="A7:B7"/>
    <mergeCell ref="C7:R7"/>
    <mergeCell ref="S7:Y7"/>
    <mergeCell ref="A11:B11"/>
    <mergeCell ref="C10:R10"/>
    <mergeCell ref="S10:Y10"/>
    <mergeCell ref="A8:B8"/>
    <mergeCell ref="C8:R8"/>
    <mergeCell ref="S8:Y8"/>
    <mergeCell ref="A10:B10"/>
    <mergeCell ref="A9:B9"/>
    <mergeCell ref="C9:R9"/>
    <mergeCell ref="S9:Y9"/>
    <mergeCell ref="U27:AC27"/>
    <mergeCell ref="A23:AC23"/>
    <mergeCell ref="A22:AC22"/>
    <mergeCell ref="A13:B13"/>
    <mergeCell ref="A14:B14"/>
    <mergeCell ref="U1:AB1"/>
    <mergeCell ref="A6:B6"/>
    <mergeCell ref="Z6:AC6"/>
    <mergeCell ref="S6:Y6"/>
    <mergeCell ref="C6:R6"/>
    <mergeCell ref="A2:AC2"/>
    <mergeCell ref="B4:E4"/>
    <mergeCell ref="F4:L4"/>
    <mergeCell ref="M4:O4"/>
    <mergeCell ref="A12:B12"/>
    <mergeCell ref="C11:R11"/>
    <mergeCell ref="S16:Y16"/>
    <mergeCell ref="Z16:AC16"/>
    <mergeCell ref="A16:R16"/>
    <mergeCell ref="C13:R13"/>
    <mergeCell ref="S13:Y13"/>
    <mergeCell ref="A15:B15"/>
    <mergeCell ref="C15:R15"/>
    <mergeCell ref="S15:Y15"/>
    <mergeCell ref="C14:R14"/>
    <mergeCell ref="S14:Y14"/>
    <mergeCell ref="S11:Y11"/>
    <mergeCell ref="C12:R12"/>
    <mergeCell ref="S12:Y12"/>
    <mergeCell ref="Z7:AC15"/>
  </mergeCells>
  <pageMargins left="1" right="1" top="1" bottom="1" header="0.5" footer="0.5"/>
  <pageSetup scale="8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
  <sheetViews>
    <sheetView view="pageBreakPreview" topLeftCell="A10" zoomScale="130" zoomScaleNormal="100" zoomScaleSheetLayoutView="130" workbookViewId="0">
      <selection activeCell="I13" sqref="I13:R13"/>
    </sheetView>
  </sheetViews>
  <sheetFormatPr defaultRowHeight="16.5" x14ac:dyDescent="0.25"/>
  <cols>
    <col min="1" max="1" width="3.28515625" style="10" customWidth="1"/>
    <col min="2" max="17" width="3.28515625" style="4" customWidth="1"/>
    <col min="18" max="18" width="3.28515625" style="5" customWidth="1"/>
    <col min="19" max="22" width="3.28515625" style="4" customWidth="1"/>
    <col min="23" max="41" width="3.28515625" style="9" customWidth="1"/>
    <col min="42" max="45" width="3.28515625" style="4" customWidth="1"/>
    <col min="46" max="49" width="8.85546875" style="4" customWidth="1"/>
    <col min="50" max="256" width="8.85546875" style="4"/>
    <col min="257" max="257" width="4.5703125" style="4" customWidth="1"/>
    <col min="258" max="258" width="11.7109375" style="4" customWidth="1"/>
    <col min="259" max="259" width="24.28515625" style="4" customWidth="1"/>
    <col min="260" max="260" width="16.28515625" style="4" customWidth="1"/>
    <col min="261" max="271" width="3.28515625" style="4" customWidth="1"/>
    <col min="272" max="272" width="2.5703125" style="4" bestFit="1" customWidth="1"/>
    <col min="273" max="273" width="7.7109375" style="4" customWidth="1"/>
    <col min="274" max="274" width="14.42578125" style="4" customWidth="1"/>
    <col min="275" max="277" width="3.28515625" style="4" customWidth="1"/>
    <col min="278" max="297" width="0" style="4" hidden="1" customWidth="1"/>
    <col min="298" max="298" width="10.42578125" style="4" bestFit="1" customWidth="1"/>
    <col min="299" max="300" width="8.85546875" style="4"/>
    <col min="301" max="301" width="10.7109375" style="4" bestFit="1" customWidth="1"/>
    <col min="302" max="512" width="8.85546875" style="4"/>
    <col min="513" max="513" width="4.5703125" style="4" customWidth="1"/>
    <col min="514" max="514" width="11.7109375" style="4" customWidth="1"/>
    <col min="515" max="515" width="24.28515625" style="4" customWidth="1"/>
    <col min="516" max="516" width="16.28515625" style="4" customWidth="1"/>
    <col min="517" max="527" width="3.28515625" style="4" customWidth="1"/>
    <col min="528" max="528" width="2.5703125" style="4" bestFit="1" customWidth="1"/>
    <col min="529" max="529" width="7.7109375" style="4" customWidth="1"/>
    <col min="530" max="530" width="14.42578125" style="4" customWidth="1"/>
    <col min="531" max="533" width="3.28515625" style="4" customWidth="1"/>
    <col min="534" max="553" width="0" style="4" hidden="1" customWidth="1"/>
    <col min="554" max="554" width="10.42578125" style="4" bestFit="1" customWidth="1"/>
    <col min="555" max="556" width="8.85546875" style="4"/>
    <col min="557" max="557" width="10.7109375" style="4" bestFit="1" customWidth="1"/>
    <col min="558" max="768" width="8.85546875" style="4"/>
    <col min="769" max="769" width="4.5703125" style="4" customWidth="1"/>
    <col min="770" max="770" width="11.7109375" style="4" customWidth="1"/>
    <col min="771" max="771" width="24.28515625" style="4" customWidth="1"/>
    <col min="772" max="772" width="16.28515625" style="4" customWidth="1"/>
    <col min="773" max="783" width="3.28515625" style="4" customWidth="1"/>
    <col min="784" max="784" width="2.5703125" style="4" bestFit="1" customWidth="1"/>
    <col min="785" max="785" width="7.7109375" style="4" customWidth="1"/>
    <col min="786" max="786" width="14.42578125" style="4" customWidth="1"/>
    <col min="787" max="789" width="3.28515625" style="4" customWidth="1"/>
    <col min="790" max="809" width="0" style="4" hidden="1" customWidth="1"/>
    <col min="810" max="810" width="10.42578125" style="4" bestFit="1" customWidth="1"/>
    <col min="811" max="812" width="8.85546875" style="4"/>
    <col min="813" max="813" width="10.7109375" style="4" bestFit="1" customWidth="1"/>
    <col min="814" max="1024" width="8.85546875" style="4"/>
    <col min="1025" max="1025" width="4.5703125" style="4" customWidth="1"/>
    <col min="1026" max="1026" width="11.7109375" style="4" customWidth="1"/>
    <col min="1027" max="1027" width="24.28515625" style="4" customWidth="1"/>
    <col min="1028" max="1028" width="16.28515625" style="4" customWidth="1"/>
    <col min="1029" max="1039" width="3.28515625" style="4" customWidth="1"/>
    <col min="1040" max="1040" width="2.5703125" style="4" bestFit="1" customWidth="1"/>
    <col min="1041" max="1041" width="7.7109375" style="4" customWidth="1"/>
    <col min="1042" max="1042" width="14.42578125" style="4" customWidth="1"/>
    <col min="1043" max="1045" width="3.28515625" style="4" customWidth="1"/>
    <col min="1046" max="1065" width="0" style="4" hidden="1" customWidth="1"/>
    <col min="1066" max="1066" width="10.42578125" style="4" bestFit="1" customWidth="1"/>
    <col min="1067" max="1068" width="8.85546875" style="4"/>
    <col min="1069" max="1069" width="10.7109375" style="4" bestFit="1" customWidth="1"/>
    <col min="1070" max="1280" width="8.85546875" style="4"/>
    <col min="1281" max="1281" width="4.5703125" style="4" customWidth="1"/>
    <col min="1282" max="1282" width="11.7109375" style="4" customWidth="1"/>
    <col min="1283" max="1283" width="24.28515625" style="4" customWidth="1"/>
    <col min="1284" max="1284" width="16.28515625" style="4" customWidth="1"/>
    <col min="1285" max="1295" width="3.28515625" style="4" customWidth="1"/>
    <col min="1296" max="1296" width="2.5703125" style="4" bestFit="1" customWidth="1"/>
    <col min="1297" max="1297" width="7.7109375" style="4" customWidth="1"/>
    <col min="1298" max="1298" width="14.42578125" style="4" customWidth="1"/>
    <col min="1299" max="1301" width="3.28515625" style="4" customWidth="1"/>
    <col min="1302" max="1321" width="0" style="4" hidden="1" customWidth="1"/>
    <col min="1322" max="1322" width="10.42578125" style="4" bestFit="1" customWidth="1"/>
    <col min="1323" max="1324" width="8.85546875" style="4"/>
    <col min="1325" max="1325" width="10.7109375" style="4" bestFit="1" customWidth="1"/>
    <col min="1326" max="1536" width="8.85546875" style="4"/>
    <col min="1537" max="1537" width="4.5703125" style="4" customWidth="1"/>
    <col min="1538" max="1538" width="11.7109375" style="4" customWidth="1"/>
    <col min="1539" max="1539" width="24.28515625" style="4" customWidth="1"/>
    <col min="1540" max="1540" width="16.28515625" style="4" customWidth="1"/>
    <col min="1541" max="1551" width="3.28515625" style="4" customWidth="1"/>
    <col min="1552" max="1552" width="2.5703125" style="4" bestFit="1" customWidth="1"/>
    <col min="1553" max="1553" width="7.7109375" style="4" customWidth="1"/>
    <col min="1554" max="1554" width="14.42578125" style="4" customWidth="1"/>
    <col min="1555" max="1557" width="3.28515625" style="4" customWidth="1"/>
    <col min="1558" max="1577" width="0" style="4" hidden="1" customWidth="1"/>
    <col min="1578" max="1578" width="10.42578125" style="4" bestFit="1" customWidth="1"/>
    <col min="1579" max="1580" width="8.85546875" style="4"/>
    <col min="1581" max="1581" width="10.7109375" style="4" bestFit="1" customWidth="1"/>
    <col min="1582" max="1792" width="8.85546875" style="4"/>
    <col min="1793" max="1793" width="4.5703125" style="4" customWidth="1"/>
    <col min="1794" max="1794" width="11.7109375" style="4" customWidth="1"/>
    <col min="1795" max="1795" width="24.28515625" style="4" customWidth="1"/>
    <col min="1796" max="1796" width="16.28515625" style="4" customWidth="1"/>
    <col min="1797" max="1807" width="3.28515625" style="4" customWidth="1"/>
    <col min="1808" max="1808" width="2.5703125" style="4" bestFit="1" customWidth="1"/>
    <col min="1809" max="1809" width="7.7109375" style="4" customWidth="1"/>
    <col min="1810" max="1810" width="14.42578125" style="4" customWidth="1"/>
    <col min="1811" max="1813" width="3.28515625" style="4" customWidth="1"/>
    <col min="1814" max="1833" width="0" style="4" hidden="1" customWidth="1"/>
    <col min="1834" max="1834" width="10.42578125" style="4" bestFit="1" customWidth="1"/>
    <col min="1835" max="1836" width="8.85546875" style="4"/>
    <col min="1837" max="1837" width="10.7109375" style="4" bestFit="1" customWidth="1"/>
    <col min="1838" max="2048" width="8.85546875" style="4"/>
    <col min="2049" max="2049" width="4.5703125" style="4" customWidth="1"/>
    <col min="2050" max="2050" width="11.7109375" style="4" customWidth="1"/>
    <col min="2051" max="2051" width="24.28515625" style="4" customWidth="1"/>
    <col min="2052" max="2052" width="16.28515625" style="4" customWidth="1"/>
    <col min="2053" max="2063" width="3.28515625" style="4" customWidth="1"/>
    <col min="2064" max="2064" width="2.5703125" style="4" bestFit="1" customWidth="1"/>
    <col min="2065" max="2065" width="7.7109375" style="4" customWidth="1"/>
    <col min="2066" max="2066" width="14.42578125" style="4" customWidth="1"/>
    <col min="2067" max="2069" width="3.28515625" style="4" customWidth="1"/>
    <col min="2070" max="2089" width="0" style="4" hidden="1" customWidth="1"/>
    <col min="2090" max="2090" width="10.42578125" style="4" bestFit="1" customWidth="1"/>
    <col min="2091" max="2092" width="8.85546875" style="4"/>
    <col min="2093" max="2093" width="10.7109375" style="4" bestFit="1" customWidth="1"/>
    <col min="2094" max="2304" width="8.85546875" style="4"/>
    <col min="2305" max="2305" width="4.5703125" style="4" customWidth="1"/>
    <col min="2306" max="2306" width="11.7109375" style="4" customWidth="1"/>
    <col min="2307" max="2307" width="24.28515625" style="4" customWidth="1"/>
    <col min="2308" max="2308" width="16.28515625" style="4" customWidth="1"/>
    <col min="2309" max="2319" width="3.28515625" style="4" customWidth="1"/>
    <col min="2320" max="2320" width="2.5703125" style="4" bestFit="1" customWidth="1"/>
    <col min="2321" max="2321" width="7.7109375" style="4" customWidth="1"/>
    <col min="2322" max="2322" width="14.42578125" style="4" customWidth="1"/>
    <col min="2323" max="2325" width="3.28515625" style="4" customWidth="1"/>
    <col min="2326" max="2345" width="0" style="4" hidden="1" customWidth="1"/>
    <col min="2346" max="2346" width="10.42578125" style="4" bestFit="1" customWidth="1"/>
    <col min="2347" max="2348" width="8.85546875" style="4"/>
    <col min="2349" max="2349" width="10.7109375" style="4" bestFit="1" customWidth="1"/>
    <col min="2350" max="2560" width="8.85546875" style="4"/>
    <col min="2561" max="2561" width="4.5703125" style="4" customWidth="1"/>
    <col min="2562" max="2562" width="11.7109375" style="4" customWidth="1"/>
    <col min="2563" max="2563" width="24.28515625" style="4" customWidth="1"/>
    <col min="2564" max="2564" width="16.28515625" style="4" customWidth="1"/>
    <col min="2565" max="2575" width="3.28515625" style="4" customWidth="1"/>
    <col min="2576" max="2576" width="2.5703125" style="4" bestFit="1" customWidth="1"/>
    <col min="2577" max="2577" width="7.7109375" style="4" customWidth="1"/>
    <col min="2578" max="2578" width="14.42578125" style="4" customWidth="1"/>
    <col min="2579" max="2581" width="3.28515625" style="4" customWidth="1"/>
    <col min="2582" max="2601" width="0" style="4" hidden="1" customWidth="1"/>
    <col min="2602" max="2602" width="10.42578125" style="4" bestFit="1" customWidth="1"/>
    <col min="2603" max="2604" width="8.85546875" style="4"/>
    <col min="2605" max="2605" width="10.7109375" style="4" bestFit="1" customWidth="1"/>
    <col min="2606" max="2816" width="8.85546875" style="4"/>
    <col min="2817" max="2817" width="4.5703125" style="4" customWidth="1"/>
    <col min="2818" max="2818" width="11.7109375" style="4" customWidth="1"/>
    <col min="2819" max="2819" width="24.28515625" style="4" customWidth="1"/>
    <col min="2820" max="2820" width="16.28515625" style="4" customWidth="1"/>
    <col min="2821" max="2831" width="3.28515625" style="4" customWidth="1"/>
    <col min="2832" max="2832" width="2.5703125" style="4" bestFit="1" customWidth="1"/>
    <col min="2833" max="2833" width="7.7109375" style="4" customWidth="1"/>
    <col min="2834" max="2834" width="14.42578125" style="4" customWidth="1"/>
    <col min="2835" max="2837" width="3.28515625" style="4" customWidth="1"/>
    <col min="2838" max="2857" width="0" style="4" hidden="1" customWidth="1"/>
    <col min="2858" max="2858" width="10.42578125" style="4" bestFit="1" customWidth="1"/>
    <col min="2859" max="2860" width="8.85546875" style="4"/>
    <col min="2861" max="2861" width="10.7109375" style="4" bestFit="1" customWidth="1"/>
    <col min="2862" max="3072" width="8.85546875" style="4"/>
    <col min="3073" max="3073" width="4.5703125" style="4" customWidth="1"/>
    <col min="3074" max="3074" width="11.7109375" style="4" customWidth="1"/>
    <col min="3075" max="3075" width="24.28515625" style="4" customWidth="1"/>
    <col min="3076" max="3076" width="16.28515625" style="4" customWidth="1"/>
    <col min="3077" max="3087" width="3.28515625" style="4" customWidth="1"/>
    <col min="3088" max="3088" width="2.5703125" style="4" bestFit="1" customWidth="1"/>
    <col min="3089" max="3089" width="7.7109375" style="4" customWidth="1"/>
    <col min="3090" max="3090" width="14.42578125" style="4" customWidth="1"/>
    <col min="3091" max="3093" width="3.28515625" style="4" customWidth="1"/>
    <col min="3094" max="3113" width="0" style="4" hidden="1" customWidth="1"/>
    <col min="3114" max="3114" width="10.42578125" style="4" bestFit="1" customWidth="1"/>
    <col min="3115" max="3116" width="8.85546875" style="4"/>
    <col min="3117" max="3117" width="10.7109375" style="4" bestFit="1" customWidth="1"/>
    <col min="3118" max="3328" width="8.85546875" style="4"/>
    <col min="3329" max="3329" width="4.5703125" style="4" customWidth="1"/>
    <col min="3330" max="3330" width="11.7109375" style="4" customWidth="1"/>
    <col min="3331" max="3331" width="24.28515625" style="4" customWidth="1"/>
    <col min="3332" max="3332" width="16.28515625" style="4" customWidth="1"/>
    <col min="3333" max="3343" width="3.28515625" style="4" customWidth="1"/>
    <col min="3344" max="3344" width="2.5703125" style="4" bestFit="1" customWidth="1"/>
    <col min="3345" max="3345" width="7.7109375" style="4" customWidth="1"/>
    <col min="3346" max="3346" width="14.42578125" style="4" customWidth="1"/>
    <col min="3347" max="3349" width="3.28515625" style="4" customWidth="1"/>
    <col min="3350" max="3369" width="0" style="4" hidden="1" customWidth="1"/>
    <col min="3370" max="3370" width="10.42578125" style="4" bestFit="1" customWidth="1"/>
    <col min="3371" max="3372" width="8.85546875" style="4"/>
    <col min="3373" max="3373" width="10.7109375" style="4" bestFit="1" customWidth="1"/>
    <col min="3374" max="3584" width="8.85546875" style="4"/>
    <col min="3585" max="3585" width="4.5703125" style="4" customWidth="1"/>
    <col min="3586" max="3586" width="11.7109375" style="4" customWidth="1"/>
    <col min="3587" max="3587" width="24.28515625" style="4" customWidth="1"/>
    <col min="3588" max="3588" width="16.28515625" style="4" customWidth="1"/>
    <col min="3589" max="3599" width="3.28515625" style="4" customWidth="1"/>
    <col min="3600" max="3600" width="2.5703125" style="4" bestFit="1" customWidth="1"/>
    <col min="3601" max="3601" width="7.7109375" style="4" customWidth="1"/>
    <col min="3602" max="3602" width="14.42578125" style="4" customWidth="1"/>
    <col min="3603" max="3605" width="3.28515625" style="4" customWidth="1"/>
    <col min="3606" max="3625" width="0" style="4" hidden="1" customWidth="1"/>
    <col min="3626" max="3626" width="10.42578125" style="4" bestFit="1" customWidth="1"/>
    <col min="3627" max="3628" width="8.85546875" style="4"/>
    <col min="3629" max="3629" width="10.7109375" style="4" bestFit="1" customWidth="1"/>
    <col min="3630" max="3840" width="8.85546875" style="4"/>
    <col min="3841" max="3841" width="4.5703125" style="4" customWidth="1"/>
    <col min="3842" max="3842" width="11.7109375" style="4" customWidth="1"/>
    <col min="3843" max="3843" width="24.28515625" style="4" customWidth="1"/>
    <col min="3844" max="3844" width="16.28515625" style="4" customWidth="1"/>
    <col min="3845" max="3855" width="3.28515625" style="4" customWidth="1"/>
    <col min="3856" max="3856" width="2.5703125" style="4" bestFit="1" customWidth="1"/>
    <col min="3857" max="3857" width="7.7109375" style="4" customWidth="1"/>
    <col min="3858" max="3858" width="14.42578125" style="4" customWidth="1"/>
    <col min="3859" max="3861" width="3.28515625" style="4" customWidth="1"/>
    <col min="3862" max="3881" width="0" style="4" hidden="1" customWidth="1"/>
    <col min="3882" max="3882" width="10.42578125" style="4" bestFit="1" customWidth="1"/>
    <col min="3883" max="3884" width="8.85546875" style="4"/>
    <col min="3885" max="3885" width="10.7109375" style="4" bestFit="1" customWidth="1"/>
    <col min="3886" max="4096" width="8.85546875" style="4"/>
    <col min="4097" max="4097" width="4.5703125" style="4" customWidth="1"/>
    <col min="4098" max="4098" width="11.7109375" style="4" customWidth="1"/>
    <col min="4099" max="4099" width="24.28515625" style="4" customWidth="1"/>
    <col min="4100" max="4100" width="16.28515625" style="4" customWidth="1"/>
    <col min="4101" max="4111" width="3.28515625" style="4" customWidth="1"/>
    <col min="4112" max="4112" width="2.5703125" style="4" bestFit="1" customWidth="1"/>
    <col min="4113" max="4113" width="7.7109375" style="4" customWidth="1"/>
    <col min="4114" max="4114" width="14.42578125" style="4" customWidth="1"/>
    <col min="4115" max="4117" width="3.28515625" style="4" customWidth="1"/>
    <col min="4118" max="4137" width="0" style="4" hidden="1" customWidth="1"/>
    <col min="4138" max="4138" width="10.42578125" style="4" bestFit="1" customWidth="1"/>
    <col min="4139" max="4140" width="8.85546875" style="4"/>
    <col min="4141" max="4141" width="10.7109375" style="4" bestFit="1" customWidth="1"/>
    <col min="4142" max="4352" width="8.85546875" style="4"/>
    <col min="4353" max="4353" width="4.5703125" style="4" customWidth="1"/>
    <col min="4354" max="4354" width="11.7109375" style="4" customWidth="1"/>
    <col min="4355" max="4355" width="24.28515625" style="4" customWidth="1"/>
    <col min="4356" max="4356" width="16.28515625" style="4" customWidth="1"/>
    <col min="4357" max="4367" width="3.28515625" style="4" customWidth="1"/>
    <col min="4368" max="4368" width="2.5703125" style="4" bestFit="1" customWidth="1"/>
    <col min="4369" max="4369" width="7.7109375" style="4" customWidth="1"/>
    <col min="4370" max="4370" width="14.42578125" style="4" customWidth="1"/>
    <col min="4371" max="4373" width="3.28515625" style="4" customWidth="1"/>
    <col min="4374" max="4393" width="0" style="4" hidden="1" customWidth="1"/>
    <col min="4394" max="4394" width="10.42578125" style="4" bestFit="1" customWidth="1"/>
    <col min="4395" max="4396" width="8.85546875" style="4"/>
    <col min="4397" max="4397" width="10.7109375" style="4" bestFit="1" customWidth="1"/>
    <col min="4398" max="4608" width="8.85546875" style="4"/>
    <col min="4609" max="4609" width="4.5703125" style="4" customWidth="1"/>
    <col min="4610" max="4610" width="11.7109375" style="4" customWidth="1"/>
    <col min="4611" max="4611" width="24.28515625" style="4" customWidth="1"/>
    <col min="4612" max="4612" width="16.28515625" style="4" customWidth="1"/>
    <col min="4613" max="4623" width="3.28515625" style="4" customWidth="1"/>
    <col min="4624" max="4624" width="2.5703125" style="4" bestFit="1" customWidth="1"/>
    <col min="4625" max="4625" width="7.7109375" style="4" customWidth="1"/>
    <col min="4626" max="4626" width="14.42578125" style="4" customWidth="1"/>
    <col min="4627" max="4629" width="3.28515625" style="4" customWidth="1"/>
    <col min="4630" max="4649" width="0" style="4" hidden="1" customWidth="1"/>
    <col min="4650" max="4650" width="10.42578125" style="4" bestFit="1" customWidth="1"/>
    <col min="4651" max="4652" width="8.85546875" style="4"/>
    <col min="4653" max="4653" width="10.7109375" style="4" bestFit="1" customWidth="1"/>
    <col min="4654" max="4864" width="8.85546875" style="4"/>
    <col min="4865" max="4865" width="4.5703125" style="4" customWidth="1"/>
    <col min="4866" max="4866" width="11.7109375" style="4" customWidth="1"/>
    <col min="4867" max="4867" width="24.28515625" style="4" customWidth="1"/>
    <col min="4868" max="4868" width="16.28515625" style="4" customWidth="1"/>
    <col min="4869" max="4879" width="3.28515625" style="4" customWidth="1"/>
    <col min="4880" max="4880" width="2.5703125" style="4" bestFit="1" customWidth="1"/>
    <col min="4881" max="4881" width="7.7109375" style="4" customWidth="1"/>
    <col min="4882" max="4882" width="14.42578125" style="4" customWidth="1"/>
    <col min="4883" max="4885" width="3.28515625" style="4" customWidth="1"/>
    <col min="4886" max="4905" width="0" style="4" hidden="1" customWidth="1"/>
    <col min="4906" max="4906" width="10.42578125" style="4" bestFit="1" customWidth="1"/>
    <col min="4907" max="4908" width="8.85546875" style="4"/>
    <col min="4909" max="4909" width="10.7109375" style="4" bestFit="1" customWidth="1"/>
    <col min="4910" max="5120" width="8.85546875" style="4"/>
    <col min="5121" max="5121" width="4.5703125" style="4" customWidth="1"/>
    <col min="5122" max="5122" width="11.7109375" style="4" customWidth="1"/>
    <col min="5123" max="5123" width="24.28515625" style="4" customWidth="1"/>
    <col min="5124" max="5124" width="16.28515625" style="4" customWidth="1"/>
    <col min="5125" max="5135" width="3.28515625" style="4" customWidth="1"/>
    <col min="5136" max="5136" width="2.5703125" style="4" bestFit="1" customWidth="1"/>
    <col min="5137" max="5137" width="7.7109375" style="4" customWidth="1"/>
    <col min="5138" max="5138" width="14.42578125" style="4" customWidth="1"/>
    <col min="5139" max="5141" width="3.28515625" style="4" customWidth="1"/>
    <col min="5142" max="5161" width="0" style="4" hidden="1" customWidth="1"/>
    <col min="5162" max="5162" width="10.42578125" style="4" bestFit="1" customWidth="1"/>
    <col min="5163" max="5164" width="8.85546875" style="4"/>
    <col min="5165" max="5165" width="10.7109375" style="4" bestFit="1" customWidth="1"/>
    <col min="5166" max="5376" width="8.85546875" style="4"/>
    <col min="5377" max="5377" width="4.5703125" style="4" customWidth="1"/>
    <col min="5378" max="5378" width="11.7109375" style="4" customWidth="1"/>
    <col min="5379" max="5379" width="24.28515625" style="4" customWidth="1"/>
    <col min="5380" max="5380" width="16.28515625" style="4" customWidth="1"/>
    <col min="5381" max="5391" width="3.28515625" style="4" customWidth="1"/>
    <col min="5392" max="5392" width="2.5703125" style="4" bestFit="1" customWidth="1"/>
    <col min="5393" max="5393" width="7.7109375" style="4" customWidth="1"/>
    <col min="5394" max="5394" width="14.42578125" style="4" customWidth="1"/>
    <col min="5395" max="5397" width="3.28515625" style="4" customWidth="1"/>
    <col min="5398" max="5417" width="0" style="4" hidden="1" customWidth="1"/>
    <col min="5418" max="5418" width="10.42578125" style="4" bestFit="1" customWidth="1"/>
    <col min="5419" max="5420" width="8.85546875" style="4"/>
    <col min="5421" max="5421" width="10.7109375" style="4" bestFit="1" customWidth="1"/>
    <col min="5422" max="5632" width="8.85546875" style="4"/>
    <col min="5633" max="5633" width="4.5703125" style="4" customWidth="1"/>
    <col min="5634" max="5634" width="11.7109375" style="4" customWidth="1"/>
    <col min="5635" max="5635" width="24.28515625" style="4" customWidth="1"/>
    <col min="5636" max="5636" width="16.28515625" style="4" customWidth="1"/>
    <col min="5637" max="5647" width="3.28515625" style="4" customWidth="1"/>
    <col min="5648" max="5648" width="2.5703125" style="4" bestFit="1" customWidth="1"/>
    <col min="5649" max="5649" width="7.7109375" style="4" customWidth="1"/>
    <col min="5650" max="5650" width="14.42578125" style="4" customWidth="1"/>
    <col min="5651" max="5653" width="3.28515625" style="4" customWidth="1"/>
    <col min="5654" max="5673" width="0" style="4" hidden="1" customWidth="1"/>
    <col min="5674" max="5674" width="10.42578125" style="4" bestFit="1" customWidth="1"/>
    <col min="5675" max="5676" width="8.85546875" style="4"/>
    <col min="5677" max="5677" width="10.7109375" style="4" bestFit="1" customWidth="1"/>
    <col min="5678" max="5888" width="8.85546875" style="4"/>
    <col min="5889" max="5889" width="4.5703125" style="4" customWidth="1"/>
    <col min="5890" max="5890" width="11.7109375" style="4" customWidth="1"/>
    <col min="5891" max="5891" width="24.28515625" style="4" customWidth="1"/>
    <col min="5892" max="5892" width="16.28515625" style="4" customWidth="1"/>
    <col min="5893" max="5903" width="3.28515625" style="4" customWidth="1"/>
    <col min="5904" max="5904" width="2.5703125" style="4" bestFit="1" customWidth="1"/>
    <col min="5905" max="5905" width="7.7109375" style="4" customWidth="1"/>
    <col min="5906" max="5906" width="14.42578125" style="4" customWidth="1"/>
    <col min="5907" max="5909" width="3.28515625" style="4" customWidth="1"/>
    <col min="5910" max="5929" width="0" style="4" hidden="1" customWidth="1"/>
    <col min="5930" max="5930" width="10.42578125" style="4" bestFit="1" customWidth="1"/>
    <col min="5931" max="5932" width="8.85546875" style="4"/>
    <col min="5933" max="5933" width="10.7109375" style="4" bestFit="1" customWidth="1"/>
    <col min="5934" max="6144" width="8.85546875" style="4"/>
    <col min="6145" max="6145" width="4.5703125" style="4" customWidth="1"/>
    <col min="6146" max="6146" width="11.7109375" style="4" customWidth="1"/>
    <col min="6147" max="6147" width="24.28515625" style="4" customWidth="1"/>
    <col min="6148" max="6148" width="16.28515625" style="4" customWidth="1"/>
    <col min="6149" max="6159" width="3.28515625" style="4" customWidth="1"/>
    <col min="6160" max="6160" width="2.5703125" style="4" bestFit="1" customWidth="1"/>
    <col min="6161" max="6161" width="7.7109375" style="4" customWidth="1"/>
    <col min="6162" max="6162" width="14.42578125" style="4" customWidth="1"/>
    <col min="6163" max="6165" width="3.28515625" style="4" customWidth="1"/>
    <col min="6166" max="6185" width="0" style="4" hidden="1" customWidth="1"/>
    <col min="6186" max="6186" width="10.42578125" style="4" bestFit="1" customWidth="1"/>
    <col min="6187" max="6188" width="8.85546875" style="4"/>
    <col min="6189" max="6189" width="10.7109375" style="4" bestFit="1" customWidth="1"/>
    <col min="6190" max="6400" width="8.85546875" style="4"/>
    <col min="6401" max="6401" width="4.5703125" style="4" customWidth="1"/>
    <col min="6402" max="6402" width="11.7109375" style="4" customWidth="1"/>
    <col min="6403" max="6403" width="24.28515625" style="4" customWidth="1"/>
    <col min="6404" max="6404" width="16.28515625" style="4" customWidth="1"/>
    <col min="6405" max="6415" width="3.28515625" style="4" customWidth="1"/>
    <col min="6416" max="6416" width="2.5703125" style="4" bestFit="1" customWidth="1"/>
    <col min="6417" max="6417" width="7.7109375" style="4" customWidth="1"/>
    <col min="6418" max="6418" width="14.42578125" style="4" customWidth="1"/>
    <col min="6419" max="6421" width="3.28515625" style="4" customWidth="1"/>
    <col min="6422" max="6441" width="0" style="4" hidden="1" customWidth="1"/>
    <col min="6442" max="6442" width="10.42578125" style="4" bestFit="1" customWidth="1"/>
    <col min="6443" max="6444" width="8.85546875" style="4"/>
    <col min="6445" max="6445" width="10.7109375" style="4" bestFit="1" customWidth="1"/>
    <col min="6446" max="6656" width="8.85546875" style="4"/>
    <col min="6657" max="6657" width="4.5703125" style="4" customWidth="1"/>
    <col min="6658" max="6658" width="11.7109375" style="4" customWidth="1"/>
    <col min="6659" max="6659" width="24.28515625" style="4" customWidth="1"/>
    <col min="6660" max="6660" width="16.28515625" style="4" customWidth="1"/>
    <col min="6661" max="6671" width="3.28515625" style="4" customWidth="1"/>
    <col min="6672" max="6672" width="2.5703125" style="4" bestFit="1" customWidth="1"/>
    <col min="6673" max="6673" width="7.7109375" style="4" customWidth="1"/>
    <col min="6674" max="6674" width="14.42578125" style="4" customWidth="1"/>
    <col min="6675" max="6677" width="3.28515625" style="4" customWidth="1"/>
    <col min="6678" max="6697" width="0" style="4" hidden="1" customWidth="1"/>
    <col min="6698" max="6698" width="10.42578125" style="4" bestFit="1" customWidth="1"/>
    <col min="6699" max="6700" width="8.85546875" style="4"/>
    <col min="6701" max="6701" width="10.7109375" style="4" bestFit="1" customWidth="1"/>
    <col min="6702" max="6912" width="8.85546875" style="4"/>
    <col min="6913" max="6913" width="4.5703125" style="4" customWidth="1"/>
    <col min="6914" max="6914" width="11.7109375" style="4" customWidth="1"/>
    <col min="6915" max="6915" width="24.28515625" style="4" customWidth="1"/>
    <col min="6916" max="6916" width="16.28515625" style="4" customWidth="1"/>
    <col min="6917" max="6927" width="3.28515625" style="4" customWidth="1"/>
    <col min="6928" max="6928" width="2.5703125" style="4" bestFit="1" customWidth="1"/>
    <col min="6929" max="6929" width="7.7109375" style="4" customWidth="1"/>
    <col min="6930" max="6930" width="14.42578125" style="4" customWidth="1"/>
    <col min="6931" max="6933" width="3.28515625" style="4" customWidth="1"/>
    <col min="6934" max="6953" width="0" style="4" hidden="1" customWidth="1"/>
    <col min="6954" max="6954" width="10.42578125" style="4" bestFit="1" customWidth="1"/>
    <col min="6955" max="6956" width="8.85546875" style="4"/>
    <col min="6957" max="6957" width="10.7109375" style="4" bestFit="1" customWidth="1"/>
    <col min="6958" max="7168" width="8.85546875" style="4"/>
    <col min="7169" max="7169" width="4.5703125" style="4" customWidth="1"/>
    <col min="7170" max="7170" width="11.7109375" style="4" customWidth="1"/>
    <col min="7171" max="7171" width="24.28515625" style="4" customWidth="1"/>
    <col min="7172" max="7172" width="16.28515625" style="4" customWidth="1"/>
    <col min="7173" max="7183" width="3.28515625" style="4" customWidth="1"/>
    <col min="7184" max="7184" width="2.5703125" style="4" bestFit="1" customWidth="1"/>
    <col min="7185" max="7185" width="7.7109375" style="4" customWidth="1"/>
    <col min="7186" max="7186" width="14.42578125" style="4" customWidth="1"/>
    <col min="7187" max="7189" width="3.28515625" style="4" customWidth="1"/>
    <col min="7190" max="7209" width="0" style="4" hidden="1" customWidth="1"/>
    <col min="7210" max="7210" width="10.42578125" style="4" bestFit="1" customWidth="1"/>
    <col min="7211" max="7212" width="8.85546875" style="4"/>
    <col min="7213" max="7213" width="10.7109375" style="4" bestFit="1" customWidth="1"/>
    <col min="7214" max="7424" width="8.85546875" style="4"/>
    <col min="7425" max="7425" width="4.5703125" style="4" customWidth="1"/>
    <col min="7426" max="7426" width="11.7109375" style="4" customWidth="1"/>
    <col min="7427" max="7427" width="24.28515625" style="4" customWidth="1"/>
    <col min="7428" max="7428" width="16.28515625" style="4" customWidth="1"/>
    <col min="7429" max="7439" width="3.28515625" style="4" customWidth="1"/>
    <col min="7440" max="7440" width="2.5703125" style="4" bestFit="1" customWidth="1"/>
    <col min="7441" max="7441" width="7.7109375" style="4" customWidth="1"/>
    <col min="7442" max="7442" width="14.42578125" style="4" customWidth="1"/>
    <col min="7443" max="7445" width="3.28515625" style="4" customWidth="1"/>
    <col min="7446" max="7465" width="0" style="4" hidden="1" customWidth="1"/>
    <col min="7466" max="7466" width="10.42578125" style="4" bestFit="1" customWidth="1"/>
    <col min="7467" max="7468" width="8.85546875" style="4"/>
    <col min="7469" max="7469" width="10.7109375" style="4" bestFit="1" customWidth="1"/>
    <col min="7470" max="7680" width="8.85546875" style="4"/>
    <col min="7681" max="7681" width="4.5703125" style="4" customWidth="1"/>
    <col min="7682" max="7682" width="11.7109375" style="4" customWidth="1"/>
    <col min="7683" max="7683" width="24.28515625" style="4" customWidth="1"/>
    <col min="7684" max="7684" width="16.28515625" style="4" customWidth="1"/>
    <col min="7685" max="7695" width="3.28515625" style="4" customWidth="1"/>
    <col min="7696" max="7696" width="2.5703125" style="4" bestFit="1" customWidth="1"/>
    <col min="7697" max="7697" width="7.7109375" style="4" customWidth="1"/>
    <col min="7698" max="7698" width="14.42578125" style="4" customWidth="1"/>
    <col min="7699" max="7701" width="3.28515625" style="4" customWidth="1"/>
    <col min="7702" max="7721" width="0" style="4" hidden="1" customWidth="1"/>
    <col min="7722" max="7722" width="10.42578125" style="4" bestFit="1" customWidth="1"/>
    <col min="7723" max="7724" width="8.85546875" style="4"/>
    <col min="7725" max="7725" width="10.7109375" style="4" bestFit="1" customWidth="1"/>
    <col min="7726" max="7936" width="8.85546875" style="4"/>
    <col min="7937" max="7937" width="4.5703125" style="4" customWidth="1"/>
    <col min="7938" max="7938" width="11.7109375" style="4" customWidth="1"/>
    <col min="7939" max="7939" width="24.28515625" style="4" customWidth="1"/>
    <col min="7940" max="7940" width="16.28515625" style="4" customWidth="1"/>
    <col min="7941" max="7951" width="3.28515625" style="4" customWidth="1"/>
    <col min="7952" max="7952" width="2.5703125" style="4" bestFit="1" customWidth="1"/>
    <col min="7953" max="7953" width="7.7109375" style="4" customWidth="1"/>
    <col min="7954" max="7954" width="14.42578125" style="4" customWidth="1"/>
    <col min="7955" max="7957" width="3.28515625" style="4" customWidth="1"/>
    <col min="7958" max="7977" width="0" style="4" hidden="1" customWidth="1"/>
    <col min="7978" max="7978" width="10.42578125" style="4" bestFit="1" customWidth="1"/>
    <col min="7979" max="7980" width="8.85546875" style="4"/>
    <col min="7981" max="7981" width="10.7109375" style="4" bestFit="1" customWidth="1"/>
    <col min="7982" max="8192" width="8.85546875" style="4"/>
    <col min="8193" max="8193" width="4.5703125" style="4" customWidth="1"/>
    <col min="8194" max="8194" width="11.7109375" style="4" customWidth="1"/>
    <col min="8195" max="8195" width="24.28515625" style="4" customWidth="1"/>
    <col min="8196" max="8196" width="16.28515625" style="4" customWidth="1"/>
    <col min="8197" max="8207" width="3.28515625" style="4" customWidth="1"/>
    <col min="8208" max="8208" width="2.5703125" style="4" bestFit="1" customWidth="1"/>
    <col min="8209" max="8209" width="7.7109375" style="4" customWidth="1"/>
    <col min="8210" max="8210" width="14.42578125" style="4" customWidth="1"/>
    <col min="8211" max="8213" width="3.28515625" style="4" customWidth="1"/>
    <col min="8214" max="8233" width="0" style="4" hidden="1" customWidth="1"/>
    <col min="8234" max="8234" width="10.42578125" style="4" bestFit="1" customWidth="1"/>
    <col min="8235" max="8236" width="8.85546875" style="4"/>
    <col min="8237" max="8237" width="10.7109375" style="4" bestFit="1" customWidth="1"/>
    <col min="8238" max="8448" width="8.85546875" style="4"/>
    <col min="8449" max="8449" width="4.5703125" style="4" customWidth="1"/>
    <col min="8450" max="8450" width="11.7109375" style="4" customWidth="1"/>
    <col min="8451" max="8451" width="24.28515625" style="4" customWidth="1"/>
    <col min="8452" max="8452" width="16.28515625" style="4" customWidth="1"/>
    <col min="8453" max="8463" width="3.28515625" style="4" customWidth="1"/>
    <col min="8464" max="8464" width="2.5703125" style="4" bestFit="1" customWidth="1"/>
    <col min="8465" max="8465" width="7.7109375" style="4" customWidth="1"/>
    <col min="8466" max="8466" width="14.42578125" style="4" customWidth="1"/>
    <col min="8467" max="8469" width="3.28515625" style="4" customWidth="1"/>
    <col min="8470" max="8489" width="0" style="4" hidden="1" customWidth="1"/>
    <col min="8490" max="8490" width="10.42578125" style="4" bestFit="1" customWidth="1"/>
    <col min="8491" max="8492" width="8.85546875" style="4"/>
    <col min="8493" max="8493" width="10.7109375" style="4" bestFit="1" customWidth="1"/>
    <col min="8494" max="8704" width="8.85546875" style="4"/>
    <col min="8705" max="8705" width="4.5703125" style="4" customWidth="1"/>
    <col min="8706" max="8706" width="11.7109375" style="4" customWidth="1"/>
    <col min="8707" max="8707" width="24.28515625" style="4" customWidth="1"/>
    <col min="8708" max="8708" width="16.28515625" style="4" customWidth="1"/>
    <col min="8709" max="8719" width="3.28515625" style="4" customWidth="1"/>
    <col min="8720" max="8720" width="2.5703125" style="4" bestFit="1" customWidth="1"/>
    <col min="8721" max="8721" width="7.7109375" style="4" customWidth="1"/>
    <col min="8722" max="8722" width="14.42578125" style="4" customWidth="1"/>
    <col min="8723" max="8725" width="3.28515625" style="4" customWidth="1"/>
    <col min="8726" max="8745" width="0" style="4" hidden="1" customWidth="1"/>
    <col min="8746" max="8746" width="10.42578125" style="4" bestFit="1" customWidth="1"/>
    <col min="8747" max="8748" width="8.85546875" style="4"/>
    <col min="8749" max="8749" width="10.7109375" style="4" bestFit="1" customWidth="1"/>
    <col min="8750" max="8960" width="8.85546875" style="4"/>
    <col min="8961" max="8961" width="4.5703125" style="4" customWidth="1"/>
    <col min="8962" max="8962" width="11.7109375" style="4" customWidth="1"/>
    <col min="8963" max="8963" width="24.28515625" style="4" customWidth="1"/>
    <col min="8964" max="8964" width="16.28515625" style="4" customWidth="1"/>
    <col min="8965" max="8975" width="3.28515625" style="4" customWidth="1"/>
    <col min="8976" max="8976" width="2.5703125" style="4" bestFit="1" customWidth="1"/>
    <col min="8977" max="8977" width="7.7109375" style="4" customWidth="1"/>
    <col min="8978" max="8978" width="14.42578125" style="4" customWidth="1"/>
    <col min="8979" max="8981" width="3.28515625" style="4" customWidth="1"/>
    <col min="8982" max="9001" width="0" style="4" hidden="1" customWidth="1"/>
    <col min="9002" max="9002" width="10.42578125" style="4" bestFit="1" customWidth="1"/>
    <col min="9003" max="9004" width="8.85546875" style="4"/>
    <col min="9005" max="9005" width="10.7109375" style="4" bestFit="1" customWidth="1"/>
    <col min="9006" max="9216" width="8.85546875" style="4"/>
    <col min="9217" max="9217" width="4.5703125" style="4" customWidth="1"/>
    <col min="9218" max="9218" width="11.7109375" style="4" customWidth="1"/>
    <col min="9219" max="9219" width="24.28515625" style="4" customWidth="1"/>
    <col min="9220" max="9220" width="16.28515625" style="4" customWidth="1"/>
    <col min="9221" max="9231" width="3.28515625" style="4" customWidth="1"/>
    <col min="9232" max="9232" width="2.5703125" style="4" bestFit="1" customWidth="1"/>
    <col min="9233" max="9233" width="7.7109375" style="4" customWidth="1"/>
    <col min="9234" max="9234" width="14.42578125" style="4" customWidth="1"/>
    <col min="9235" max="9237" width="3.28515625" style="4" customWidth="1"/>
    <col min="9238" max="9257" width="0" style="4" hidden="1" customWidth="1"/>
    <col min="9258" max="9258" width="10.42578125" style="4" bestFit="1" customWidth="1"/>
    <col min="9259" max="9260" width="8.85546875" style="4"/>
    <col min="9261" max="9261" width="10.7109375" style="4" bestFit="1" customWidth="1"/>
    <col min="9262" max="9472" width="8.85546875" style="4"/>
    <col min="9473" max="9473" width="4.5703125" style="4" customWidth="1"/>
    <col min="9474" max="9474" width="11.7109375" style="4" customWidth="1"/>
    <col min="9475" max="9475" width="24.28515625" style="4" customWidth="1"/>
    <col min="9476" max="9476" width="16.28515625" style="4" customWidth="1"/>
    <col min="9477" max="9487" width="3.28515625" style="4" customWidth="1"/>
    <col min="9488" max="9488" width="2.5703125" style="4" bestFit="1" customWidth="1"/>
    <col min="9489" max="9489" width="7.7109375" style="4" customWidth="1"/>
    <col min="9490" max="9490" width="14.42578125" style="4" customWidth="1"/>
    <col min="9491" max="9493" width="3.28515625" style="4" customWidth="1"/>
    <col min="9494" max="9513" width="0" style="4" hidden="1" customWidth="1"/>
    <col min="9514" max="9514" width="10.42578125" style="4" bestFit="1" customWidth="1"/>
    <col min="9515" max="9516" width="8.85546875" style="4"/>
    <col min="9517" max="9517" width="10.7109375" style="4" bestFit="1" customWidth="1"/>
    <col min="9518" max="9728" width="8.85546875" style="4"/>
    <col min="9729" max="9729" width="4.5703125" style="4" customWidth="1"/>
    <col min="9730" max="9730" width="11.7109375" style="4" customWidth="1"/>
    <col min="9731" max="9731" width="24.28515625" style="4" customWidth="1"/>
    <col min="9732" max="9732" width="16.28515625" style="4" customWidth="1"/>
    <col min="9733" max="9743" width="3.28515625" style="4" customWidth="1"/>
    <col min="9744" max="9744" width="2.5703125" style="4" bestFit="1" customWidth="1"/>
    <col min="9745" max="9745" width="7.7109375" style="4" customWidth="1"/>
    <col min="9746" max="9746" width="14.42578125" style="4" customWidth="1"/>
    <col min="9747" max="9749" width="3.28515625" style="4" customWidth="1"/>
    <col min="9750" max="9769" width="0" style="4" hidden="1" customWidth="1"/>
    <col min="9770" max="9770" width="10.42578125" style="4" bestFit="1" customWidth="1"/>
    <col min="9771" max="9772" width="8.85546875" style="4"/>
    <col min="9773" max="9773" width="10.7109375" style="4" bestFit="1" customWidth="1"/>
    <col min="9774" max="9984" width="8.85546875" style="4"/>
    <col min="9985" max="9985" width="4.5703125" style="4" customWidth="1"/>
    <col min="9986" max="9986" width="11.7109375" style="4" customWidth="1"/>
    <col min="9987" max="9987" width="24.28515625" style="4" customWidth="1"/>
    <col min="9988" max="9988" width="16.28515625" style="4" customWidth="1"/>
    <col min="9989" max="9999" width="3.28515625" style="4" customWidth="1"/>
    <col min="10000" max="10000" width="2.5703125" style="4" bestFit="1" customWidth="1"/>
    <col min="10001" max="10001" width="7.7109375" style="4" customWidth="1"/>
    <col min="10002" max="10002" width="14.42578125" style="4" customWidth="1"/>
    <col min="10003" max="10005" width="3.28515625" style="4" customWidth="1"/>
    <col min="10006" max="10025" width="0" style="4" hidden="1" customWidth="1"/>
    <col min="10026" max="10026" width="10.42578125" style="4" bestFit="1" customWidth="1"/>
    <col min="10027" max="10028" width="8.85546875" style="4"/>
    <col min="10029" max="10029" width="10.7109375" style="4" bestFit="1" customWidth="1"/>
    <col min="10030" max="10240" width="8.85546875" style="4"/>
    <col min="10241" max="10241" width="4.5703125" style="4" customWidth="1"/>
    <col min="10242" max="10242" width="11.7109375" style="4" customWidth="1"/>
    <col min="10243" max="10243" width="24.28515625" style="4" customWidth="1"/>
    <col min="10244" max="10244" width="16.28515625" style="4" customWidth="1"/>
    <col min="10245" max="10255" width="3.28515625" style="4" customWidth="1"/>
    <col min="10256" max="10256" width="2.5703125" style="4" bestFit="1" customWidth="1"/>
    <col min="10257" max="10257" width="7.7109375" style="4" customWidth="1"/>
    <col min="10258" max="10258" width="14.42578125" style="4" customWidth="1"/>
    <col min="10259" max="10261" width="3.28515625" style="4" customWidth="1"/>
    <col min="10262" max="10281" width="0" style="4" hidden="1" customWidth="1"/>
    <col min="10282" max="10282" width="10.42578125" style="4" bestFit="1" customWidth="1"/>
    <col min="10283" max="10284" width="8.85546875" style="4"/>
    <col min="10285" max="10285" width="10.7109375" style="4" bestFit="1" customWidth="1"/>
    <col min="10286" max="10496" width="8.85546875" style="4"/>
    <col min="10497" max="10497" width="4.5703125" style="4" customWidth="1"/>
    <col min="10498" max="10498" width="11.7109375" style="4" customWidth="1"/>
    <col min="10499" max="10499" width="24.28515625" style="4" customWidth="1"/>
    <col min="10500" max="10500" width="16.28515625" style="4" customWidth="1"/>
    <col min="10501" max="10511" width="3.28515625" style="4" customWidth="1"/>
    <col min="10512" max="10512" width="2.5703125" style="4" bestFit="1" customWidth="1"/>
    <col min="10513" max="10513" width="7.7109375" style="4" customWidth="1"/>
    <col min="10514" max="10514" width="14.42578125" style="4" customWidth="1"/>
    <col min="10515" max="10517" width="3.28515625" style="4" customWidth="1"/>
    <col min="10518" max="10537" width="0" style="4" hidden="1" customWidth="1"/>
    <col min="10538" max="10538" width="10.42578125" style="4" bestFit="1" customWidth="1"/>
    <col min="10539" max="10540" width="8.85546875" style="4"/>
    <col min="10541" max="10541" width="10.7109375" style="4" bestFit="1" customWidth="1"/>
    <col min="10542" max="10752" width="8.85546875" style="4"/>
    <col min="10753" max="10753" width="4.5703125" style="4" customWidth="1"/>
    <col min="10754" max="10754" width="11.7109375" style="4" customWidth="1"/>
    <col min="10755" max="10755" width="24.28515625" style="4" customWidth="1"/>
    <col min="10756" max="10756" width="16.28515625" style="4" customWidth="1"/>
    <col min="10757" max="10767" width="3.28515625" style="4" customWidth="1"/>
    <col min="10768" max="10768" width="2.5703125" style="4" bestFit="1" customWidth="1"/>
    <col min="10769" max="10769" width="7.7109375" style="4" customWidth="1"/>
    <col min="10770" max="10770" width="14.42578125" style="4" customWidth="1"/>
    <col min="10771" max="10773" width="3.28515625" style="4" customWidth="1"/>
    <col min="10774" max="10793" width="0" style="4" hidden="1" customWidth="1"/>
    <col min="10794" max="10794" width="10.42578125" style="4" bestFit="1" customWidth="1"/>
    <col min="10795" max="10796" width="8.85546875" style="4"/>
    <col min="10797" max="10797" width="10.7109375" style="4" bestFit="1" customWidth="1"/>
    <col min="10798" max="11008" width="8.85546875" style="4"/>
    <col min="11009" max="11009" width="4.5703125" style="4" customWidth="1"/>
    <col min="11010" max="11010" width="11.7109375" style="4" customWidth="1"/>
    <col min="11011" max="11011" width="24.28515625" style="4" customWidth="1"/>
    <col min="11012" max="11012" width="16.28515625" style="4" customWidth="1"/>
    <col min="11013" max="11023" width="3.28515625" style="4" customWidth="1"/>
    <col min="11024" max="11024" width="2.5703125" style="4" bestFit="1" customWidth="1"/>
    <col min="11025" max="11025" width="7.7109375" style="4" customWidth="1"/>
    <col min="11026" max="11026" width="14.42578125" style="4" customWidth="1"/>
    <col min="11027" max="11029" width="3.28515625" style="4" customWidth="1"/>
    <col min="11030" max="11049" width="0" style="4" hidden="1" customWidth="1"/>
    <col min="11050" max="11050" width="10.42578125" style="4" bestFit="1" customWidth="1"/>
    <col min="11051" max="11052" width="8.85546875" style="4"/>
    <col min="11053" max="11053" width="10.7109375" style="4" bestFit="1" customWidth="1"/>
    <col min="11054" max="11264" width="8.85546875" style="4"/>
    <col min="11265" max="11265" width="4.5703125" style="4" customWidth="1"/>
    <col min="11266" max="11266" width="11.7109375" style="4" customWidth="1"/>
    <col min="11267" max="11267" width="24.28515625" style="4" customWidth="1"/>
    <col min="11268" max="11268" width="16.28515625" style="4" customWidth="1"/>
    <col min="11269" max="11279" width="3.28515625" style="4" customWidth="1"/>
    <col min="11280" max="11280" width="2.5703125" style="4" bestFit="1" customWidth="1"/>
    <col min="11281" max="11281" width="7.7109375" style="4" customWidth="1"/>
    <col min="11282" max="11282" width="14.42578125" style="4" customWidth="1"/>
    <col min="11283" max="11285" width="3.28515625" style="4" customWidth="1"/>
    <col min="11286" max="11305" width="0" style="4" hidden="1" customWidth="1"/>
    <col min="11306" max="11306" width="10.42578125" style="4" bestFit="1" customWidth="1"/>
    <col min="11307" max="11308" width="8.85546875" style="4"/>
    <col min="11309" max="11309" width="10.7109375" style="4" bestFit="1" customWidth="1"/>
    <col min="11310" max="11520" width="8.85546875" style="4"/>
    <col min="11521" max="11521" width="4.5703125" style="4" customWidth="1"/>
    <col min="11522" max="11522" width="11.7109375" style="4" customWidth="1"/>
    <col min="11523" max="11523" width="24.28515625" style="4" customWidth="1"/>
    <col min="11524" max="11524" width="16.28515625" style="4" customWidth="1"/>
    <col min="11525" max="11535" width="3.28515625" style="4" customWidth="1"/>
    <col min="11536" max="11536" width="2.5703125" style="4" bestFit="1" customWidth="1"/>
    <col min="11537" max="11537" width="7.7109375" style="4" customWidth="1"/>
    <col min="11538" max="11538" width="14.42578125" style="4" customWidth="1"/>
    <col min="11539" max="11541" width="3.28515625" style="4" customWidth="1"/>
    <col min="11542" max="11561" width="0" style="4" hidden="1" customWidth="1"/>
    <col min="11562" max="11562" width="10.42578125" style="4" bestFit="1" customWidth="1"/>
    <col min="11563" max="11564" width="8.85546875" style="4"/>
    <col min="11565" max="11565" width="10.7109375" style="4" bestFit="1" customWidth="1"/>
    <col min="11566" max="11776" width="8.85546875" style="4"/>
    <col min="11777" max="11777" width="4.5703125" style="4" customWidth="1"/>
    <col min="11778" max="11778" width="11.7109375" style="4" customWidth="1"/>
    <col min="11779" max="11779" width="24.28515625" style="4" customWidth="1"/>
    <col min="11780" max="11780" width="16.28515625" style="4" customWidth="1"/>
    <col min="11781" max="11791" width="3.28515625" style="4" customWidth="1"/>
    <col min="11792" max="11792" width="2.5703125" style="4" bestFit="1" customWidth="1"/>
    <col min="11793" max="11793" width="7.7109375" style="4" customWidth="1"/>
    <col min="11794" max="11794" width="14.42578125" style="4" customWidth="1"/>
    <col min="11795" max="11797" width="3.28515625" style="4" customWidth="1"/>
    <col min="11798" max="11817" width="0" style="4" hidden="1" customWidth="1"/>
    <col min="11818" max="11818" width="10.42578125" style="4" bestFit="1" customWidth="1"/>
    <col min="11819" max="11820" width="8.85546875" style="4"/>
    <col min="11821" max="11821" width="10.7109375" style="4" bestFit="1" customWidth="1"/>
    <col min="11822" max="12032" width="8.85546875" style="4"/>
    <col min="12033" max="12033" width="4.5703125" style="4" customWidth="1"/>
    <col min="12034" max="12034" width="11.7109375" style="4" customWidth="1"/>
    <col min="12035" max="12035" width="24.28515625" style="4" customWidth="1"/>
    <col min="12036" max="12036" width="16.28515625" style="4" customWidth="1"/>
    <col min="12037" max="12047" width="3.28515625" style="4" customWidth="1"/>
    <col min="12048" max="12048" width="2.5703125" style="4" bestFit="1" customWidth="1"/>
    <col min="12049" max="12049" width="7.7109375" style="4" customWidth="1"/>
    <col min="12050" max="12050" width="14.42578125" style="4" customWidth="1"/>
    <col min="12051" max="12053" width="3.28515625" style="4" customWidth="1"/>
    <col min="12054" max="12073" width="0" style="4" hidden="1" customWidth="1"/>
    <col min="12074" max="12074" width="10.42578125" style="4" bestFit="1" customWidth="1"/>
    <col min="12075" max="12076" width="8.85546875" style="4"/>
    <col min="12077" max="12077" width="10.7109375" style="4" bestFit="1" customWidth="1"/>
    <col min="12078" max="12288" width="8.85546875" style="4"/>
    <col min="12289" max="12289" width="4.5703125" style="4" customWidth="1"/>
    <col min="12290" max="12290" width="11.7109375" style="4" customWidth="1"/>
    <col min="12291" max="12291" width="24.28515625" style="4" customWidth="1"/>
    <col min="12292" max="12292" width="16.28515625" style="4" customWidth="1"/>
    <col min="12293" max="12303" width="3.28515625" style="4" customWidth="1"/>
    <col min="12304" max="12304" width="2.5703125" style="4" bestFit="1" customWidth="1"/>
    <col min="12305" max="12305" width="7.7109375" style="4" customWidth="1"/>
    <col min="12306" max="12306" width="14.42578125" style="4" customWidth="1"/>
    <col min="12307" max="12309" width="3.28515625" style="4" customWidth="1"/>
    <col min="12310" max="12329" width="0" style="4" hidden="1" customWidth="1"/>
    <col min="12330" max="12330" width="10.42578125" style="4" bestFit="1" customWidth="1"/>
    <col min="12331" max="12332" width="8.85546875" style="4"/>
    <col min="12333" max="12333" width="10.7109375" style="4" bestFit="1" customWidth="1"/>
    <col min="12334" max="12544" width="8.85546875" style="4"/>
    <col min="12545" max="12545" width="4.5703125" style="4" customWidth="1"/>
    <col min="12546" max="12546" width="11.7109375" style="4" customWidth="1"/>
    <col min="12547" max="12547" width="24.28515625" style="4" customWidth="1"/>
    <col min="12548" max="12548" width="16.28515625" style="4" customWidth="1"/>
    <col min="12549" max="12559" width="3.28515625" style="4" customWidth="1"/>
    <col min="12560" max="12560" width="2.5703125" style="4" bestFit="1" customWidth="1"/>
    <col min="12561" max="12561" width="7.7109375" style="4" customWidth="1"/>
    <col min="12562" max="12562" width="14.42578125" style="4" customWidth="1"/>
    <col min="12563" max="12565" width="3.28515625" style="4" customWidth="1"/>
    <col min="12566" max="12585" width="0" style="4" hidden="1" customWidth="1"/>
    <col min="12586" max="12586" width="10.42578125" style="4" bestFit="1" customWidth="1"/>
    <col min="12587" max="12588" width="8.85546875" style="4"/>
    <col min="12589" max="12589" width="10.7109375" style="4" bestFit="1" customWidth="1"/>
    <col min="12590" max="12800" width="8.85546875" style="4"/>
    <col min="12801" max="12801" width="4.5703125" style="4" customWidth="1"/>
    <col min="12802" max="12802" width="11.7109375" style="4" customWidth="1"/>
    <col min="12803" max="12803" width="24.28515625" style="4" customWidth="1"/>
    <col min="12804" max="12804" width="16.28515625" style="4" customWidth="1"/>
    <col min="12805" max="12815" width="3.28515625" style="4" customWidth="1"/>
    <col min="12816" max="12816" width="2.5703125" style="4" bestFit="1" customWidth="1"/>
    <col min="12817" max="12817" width="7.7109375" style="4" customWidth="1"/>
    <col min="12818" max="12818" width="14.42578125" style="4" customWidth="1"/>
    <col min="12819" max="12821" width="3.28515625" style="4" customWidth="1"/>
    <col min="12822" max="12841" width="0" style="4" hidden="1" customWidth="1"/>
    <col min="12842" max="12842" width="10.42578125" style="4" bestFit="1" customWidth="1"/>
    <col min="12843" max="12844" width="8.85546875" style="4"/>
    <col min="12845" max="12845" width="10.7109375" style="4" bestFit="1" customWidth="1"/>
    <col min="12846" max="13056" width="8.85546875" style="4"/>
    <col min="13057" max="13057" width="4.5703125" style="4" customWidth="1"/>
    <col min="13058" max="13058" width="11.7109375" style="4" customWidth="1"/>
    <col min="13059" max="13059" width="24.28515625" style="4" customWidth="1"/>
    <col min="13060" max="13060" width="16.28515625" style="4" customWidth="1"/>
    <col min="13061" max="13071" width="3.28515625" style="4" customWidth="1"/>
    <col min="13072" max="13072" width="2.5703125" style="4" bestFit="1" customWidth="1"/>
    <col min="13073" max="13073" width="7.7109375" style="4" customWidth="1"/>
    <col min="13074" max="13074" width="14.42578125" style="4" customWidth="1"/>
    <col min="13075" max="13077" width="3.28515625" style="4" customWidth="1"/>
    <col min="13078" max="13097" width="0" style="4" hidden="1" customWidth="1"/>
    <col min="13098" max="13098" width="10.42578125" style="4" bestFit="1" customWidth="1"/>
    <col min="13099" max="13100" width="8.85546875" style="4"/>
    <col min="13101" max="13101" width="10.7109375" style="4" bestFit="1" customWidth="1"/>
    <col min="13102" max="13312" width="8.85546875" style="4"/>
    <col min="13313" max="13313" width="4.5703125" style="4" customWidth="1"/>
    <col min="13314" max="13314" width="11.7109375" style="4" customWidth="1"/>
    <col min="13315" max="13315" width="24.28515625" style="4" customWidth="1"/>
    <col min="13316" max="13316" width="16.28515625" style="4" customWidth="1"/>
    <col min="13317" max="13327" width="3.28515625" style="4" customWidth="1"/>
    <col min="13328" max="13328" width="2.5703125" style="4" bestFit="1" customWidth="1"/>
    <col min="13329" max="13329" width="7.7109375" style="4" customWidth="1"/>
    <col min="13330" max="13330" width="14.42578125" style="4" customWidth="1"/>
    <col min="13331" max="13333" width="3.28515625" style="4" customWidth="1"/>
    <col min="13334" max="13353" width="0" style="4" hidden="1" customWidth="1"/>
    <col min="13354" max="13354" width="10.42578125" style="4" bestFit="1" customWidth="1"/>
    <col min="13355" max="13356" width="8.85546875" style="4"/>
    <col min="13357" max="13357" width="10.7109375" style="4" bestFit="1" customWidth="1"/>
    <col min="13358" max="13568" width="8.85546875" style="4"/>
    <col min="13569" max="13569" width="4.5703125" style="4" customWidth="1"/>
    <col min="13570" max="13570" width="11.7109375" style="4" customWidth="1"/>
    <col min="13571" max="13571" width="24.28515625" style="4" customWidth="1"/>
    <col min="13572" max="13572" width="16.28515625" style="4" customWidth="1"/>
    <col min="13573" max="13583" width="3.28515625" style="4" customWidth="1"/>
    <col min="13584" max="13584" width="2.5703125" style="4" bestFit="1" customWidth="1"/>
    <col min="13585" max="13585" width="7.7109375" style="4" customWidth="1"/>
    <col min="13586" max="13586" width="14.42578125" style="4" customWidth="1"/>
    <col min="13587" max="13589" width="3.28515625" style="4" customWidth="1"/>
    <col min="13590" max="13609" width="0" style="4" hidden="1" customWidth="1"/>
    <col min="13610" max="13610" width="10.42578125" style="4" bestFit="1" customWidth="1"/>
    <col min="13611" max="13612" width="8.85546875" style="4"/>
    <col min="13613" max="13613" width="10.7109375" style="4" bestFit="1" customWidth="1"/>
    <col min="13614" max="13824" width="8.85546875" style="4"/>
    <col min="13825" max="13825" width="4.5703125" style="4" customWidth="1"/>
    <col min="13826" max="13826" width="11.7109375" style="4" customWidth="1"/>
    <col min="13827" max="13827" width="24.28515625" style="4" customWidth="1"/>
    <col min="13828" max="13828" width="16.28515625" style="4" customWidth="1"/>
    <col min="13829" max="13839" width="3.28515625" style="4" customWidth="1"/>
    <col min="13840" max="13840" width="2.5703125" style="4" bestFit="1" customWidth="1"/>
    <col min="13841" max="13841" width="7.7109375" style="4" customWidth="1"/>
    <col min="13842" max="13842" width="14.42578125" style="4" customWidth="1"/>
    <col min="13843" max="13845" width="3.28515625" style="4" customWidth="1"/>
    <col min="13846" max="13865" width="0" style="4" hidden="1" customWidth="1"/>
    <col min="13866" max="13866" width="10.42578125" style="4" bestFit="1" customWidth="1"/>
    <col min="13867" max="13868" width="8.85546875" style="4"/>
    <col min="13869" max="13869" width="10.7109375" style="4" bestFit="1" customWidth="1"/>
    <col min="13870" max="14080" width="8.85546875" style="4"/>
    <col min="14081" max="14081" width="4.5703125" style="4" customWidth="1"/>
    <col min="14082" max="14082" width="11.7109375" style="4" customWidth="1"/>
    <col min="14083" max="14083" width="24.28515625" style="4" customWidth="1"/>
    <col min="14084" max="14084" width="16.28515625" style="4" customWidth="1"/>
    <col min="14085" max="14095" width="3.28515625" style="4" customWidth="1"/>
    <col min="14096" max="14096" width="2.5703125" style="4" bestFit="1" customWidth="1"/>
    <col min="14097" max="14097" width="7.7109375" style="4" customWidth="1"/>
    <col min="14098" max="14098" width="14.42578125" style="4" customWidth="1"/>
    <col min="14099" max="14101" width="3.28515625" style="4" customWidth="1"/>
    <col min="14102" max="14121" width="0" style="4" hidden="1" customWidth="1"/>
    <col min="14122" max="14122" width="10.42578125" style="4" bestFit="1" customWidth="1"/>
    <col min="14123" max="14124" width="8.85546875" style="4"/>
    <col min="14125" max="14125" width="10.7109375" style="4" bestFit="1" customWidth="1"/>
    <col min="14126" max="14336" width="8.85546875" style="4"/>
    <col min="14337" max="14337" width="4.5703125" style="4" customWidth="1"/>
    <col min="14338" max="14338" width="11.7109375" style="4" customWidth="1"/>
    <col min="14339" max="14339" width="24.28515625" style="4" customWidth="1"/>
    <col min="14340" max="14340" width="16.28515625" style="4" customWidth="1"/>
    <col min="14341" max="14351" width="3.28515625" style="4" customWidth="1"/>
    <col min="14352" max="14352" width="2.5703125" style="4" bestFit="1" customWidth="1"/>
    <col min="14353" max="14353" width="7.7109375" style="4" customWidth="1"/>
    <col min="14354" max="14354" width="14.42578125" style="4" customWidth="1"/>
    <col min="14355" max="14357" width="3.28515625" style="4" customWidth="1"/>
    <col min="14358" max="14377" width="0" style="4" hidden="1" customWidth="1"/>
    <col min="14378" max="14378" width="10.42578125" style="4" bestFit="1" customWidth="1"/>
    <col min="14379" max="14380" width="8.85546875" style="4"/>
    <col min="14381" max="14381" width="10.7109375" style="4" bestFit="1" customWidth="1"/>
    <col min="14382" max="14592" width="8.85546875" style="4"/>
    <col min="14593" max="14593" width="4.5703125" style="4" customWidth="1"/>
    <col min="14594" max="14594" width="11.7109375" style="4" customWidth="1"/>
    <col min="14595" max="14595" width="24.28515625" style="4" customWidth="1"/>
    <col min="14596" max="14596" width="16.28515625" style="4" customWidth="1"/>
    <col min="14597" max="14607" width="3.28515625" style="4" customWidth="1"/>
    <col min="14608" max="14608" width="2.5703125" style="4" bestFit="1" customWidth="1"/>
    <col min="14609" max="14609" width="7.7109375" style="4" customWidth="1"/>
    <col min="14610" max="14610" width="14.42578125" style="4" customWidth="1"/>
    <col min="14611" max="14613" width="3.28515625" style="4" customWidth="1"/>
    <col min="14614" max="14633" width="0" style="4" hidden="1" customWidth="1"/>
    <col min="14634" max="14634" width="10.42578125" style="4" bestFit="1" customWidth="1"/>
    <col min="14635" max="14636" width="8.85546875" style="4"/>
    <col min="14637" max="14637" width="10.7109375" style="4" bestFit="1" customWidth="1"/>
    <col min="14638" max="14848" width="8.85546875" style="4"/>
    <col min="14849" max="14849" width="4.5703125" style="4" customWidth="1"/>
    <col min="14850" max="14850" width="11.7109375" style="4" customWidth="1"/>
    <col min="14851" max="14851" width="24.28515625" style="4" customWidth="1"/>
    <col min="14852" max="14852" width="16.28515625" style="4" customWidth="1"/>
    <col min="14853" max="14863" width="3.28515625" style="4" customWidth="1"/>
    <col min="14864" max="14864" width="2.5703125" style="4" bestFit="1" customWidth="1"/>
    <col min="14865" max="14865" width="7.7109375" style="4" customWidth="1"/>
    <col min="14866" max="14866" width="14.42578125" style="4" customWidth="1"/>
    <col min="14867" max="14869" width="3.28515625" style="4" customWidth="1"/>
    <col min="14870" max="14889" width="0" style="4" hidden="1" customWidth="1"/>
    <col min="14890" max="14890" width="10.42578125" style="4" bestFit="1" customWidth="1"/>
    <col min="14891" max="14892" width="8.85546875" style="4"/>
    <col min="14893" max="14893" width="10.7109375" style="4" bestFit="1" customWidth="1"/>
    <col min="14894" max="15104" width="8.85546875" style="4"/>
    <col min="15105" max="15105" width="4.5703125" style="4" customWidth="1"/>
    <col min="15106" max="15106" width="11.7109375" style="4" customWidth="1"/>
    <col min="15107" max="15107" width="24.28515625" style="4" customWidth="1"/>
    <col min="15108" max="15108" width="16.28515625" style="4" customWidth="1"/>
    <col min="15109" max="15119" width="3.28515625" style="4" customWidth="1"/>
    <col min="15120" max="15120" width="2.5703125" style="4" bestFit="1" customWidth="1"/>
    <col min="15121" max="15121" width="7.7109375" style="4" customWidth="1"/>
    <col min="15122" max="15122" width="14.42578125" style="4" customWidth="1"/>
    <col min="15123" max="15125" width="3.28515625" style="4" customWidth="1"/>
    <col min="15126" max="15145" width="0" style="4" hidden="1" customWidth="1"/>
    <col min="15146" max="15146" width="10.42578125" style="4" bestFit="1" customWidth="1"/>
    <col min="15147" max="15148" width="8.85546875" style="4"/>
    <col min="15149" max="15149" width="10.7109375" style="4" bestFit="1" customWidth="1"/>
    <col min="15150" max="15360" width="8.85546875" style="4"/>
    <col min="15361" max="15361" width="4.5703125" style="4" customWidth="1"/>
    <col min="15362" max="15362" width="11.7109375" style="4" customWidth="1"/>
    <col min="15363" max="15363" width="24.28515625" style="4" customWidth="1"/>
    <col min="15364" max="15364" width="16.28515625" style="4" customWidth="1"/>
    <col min="15365" max="15375" width="3.28515625" style="4" customWidth="1"/>
    <col min="15376" max="15376" width="2.5703125" style="4" bestFit="1" customWidth="1"/>
    <col min="15377" max="15377" width="7.7109375" style="4" customWidth="1"/>
    <col min="15378" max="15378" width="14.42578125" style="4" customWidth="1"/>
    <col min="15379" max="15381" width="3.28515625" style="4" customWidth="1"/>
    <col min="15382" max="15401" width="0" style="4" hidden="1" customWidth="1"/>
    <col min="15402" max="15402" width="10.42578125" style="4" bestFit="1" customWidth="1"/>
    <col min="15403" max="15404" width="8.85546875" style="4"/>
    <col min="15405" max="15405" width="10.7109375" style="4" bestFit="1" customWidth="1"/>
    <col min="15406" max="15616" width="8.85546875" style="4"/>
    <col min="15617" max="15617" width="4.5703125" style="4" customWidth="1"/>
    <col min="15618" max="15618" width="11.7109375" style="4" customWidth="1"/>
    <col min="15619" max="15619" width="24.28515625" style="4" customWidth="1"/>
    <col min="15620" max="15620" width="16.28515625" style="4" customWidth="1"/>
    <col min="15621" max="15631" width="3.28515625" style="4" customWidth="1"/>
    <col min="15632" max="15632" width="2.5703125" style="4" bestFit="1" customWidth="1"/>
    <col min="15633" max="15633" width="7.7109375" style="4" customWidth="1"/>
    <col min="15634" max="15634" width="14.42578125" style="4" customWidth="1"/>
    <col min="15635" max="15637" width="3.28515625" style="4" customWidth="1"/>
    <col min="15638" max="15657" width="0" style="4" hidden="1" customWidth="1"/>
    <col min="15658" max="15658" width="10.42578125" style="4" bestFit="1" customWidth="1"/>
    <col min="15659" max="15660" width="8.85546875" style="4"/>
    <col min="15661" max="15661" width="10.7109375" style="4" bestFit="1" customWidth="1"/>
    <col min="15662" max="15872" width="8.85546875" style="4"/>
    <col min="15873" max="15873" width="4.5703125" style="4" customWidth="1"/>
    <col min="15874" max="15874" width="11.7109375" style="4" customWidth="1"/>
    <col min="15875" max="15875" width="24.28515625" style="4" customWidth="1"/>
    <col min="15876" max="15876" width="16.28515625" style="4" customWidth="1"/>
    <col min="15877" max="15887" width="3.28515625" style="4" customWidth="1"/>
    <col min="15888" max="15888" width="2.5703125" style="4" bestFit="1" customWidth="1"/>
    <col min="15889" max="15889" width="7.7109375" style="4" customWidth="1"/>
    <col min="15890" max="15890" width="14.42578125" style="4" customWidth="1"/>
    <col min="15891" max="15893" width="3.28515625" style="4" customWidth="1"/>
    <col min="15894" max="15913" width="0" style="4" hidden="1" customWidth="1"/>
    <col min="15914" max="15914" width="10.42578125" style="4" bestFit="1" customWidth="1"/>
    <col min="15915" max="15916" width="8.85546875" style="4"/>
    <col min="15917" max="15917" width="10.7109375" style="4" bestFit="1" customWidth="1"/>
    <col min="15918" max="16128" width="8.85546875" style="4"/>
    <col min="16129" max="16129" width="4.5703125" style="4" customWidth="1"/>
    <col min="16130" max="16130" width="11.7109375" style="4" customWidth="1"/>
    <col min="16131" max="16131" width="24.28515625" style="4" customWidth="1"/>
    <col min="16132" max="16132" width="16.28515625" style="4" customWidth="1"/>
    <col min="16133" max="16143" width="3.28515625" style="4" customWidth="1"/>
    <col min="16144" max="16144" width="2.5703125" style="4" bestFit="1" customWidth="1"/>
    <col min="16145" max="16145" width="7.7109375" style="4" customWidth="1"/>
    <col min="16146" max="16146" width="14.42578125" style="4" customWidth="1"/>
    <col min="16147" max="16149" width="3.28515625" style="4" customWidth="1"/>
    <col min="16150" max="16169" width="0" style="4" hidden="1" customWidth="1"/>
    <col min="16170" max="16170" width="10.42578125" style="4" bestFit="1" customWidth="1"/>
    <col min="16171" max="16172" width="8.85546875" style="4"/>
    <col min="16173" max="16173" width="10.7109375" style="4" bestFit="1" customWidth="1"/>
    <col min="16174" max="16384" width="8.85546875" style="4"/>
  </cols>
  <sheetData>
    <row r="1" spans="1:42" ht="99" customHeight="1" x14ac:dyDescent="0.25">
      <c r="A1" s="279"/>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1"/>
    </row>
    <row r="2" spans="1:42" s="9" customFormat="1" ht="66" customHeight="1" x14ac:dyDescent="0.25">
      <c r="A2" s="373" t="s">
        <v>304</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375"/>
      <c r="AP2" s="4"/>
    </row>
    <row r="3" spans="1:42" s="9" customFormat="1" x14ac:dyDescent="0.25">
      <c r="A3" s="380" t="s">
        <v>97</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375"/>
      <c r="AP3" s="4"/>
    </row>
    <row r="4" spans="1:42" s="9" customFormat="1" ht="7.9" customHeight="1" x14ac:dyDescent="0.25">
      <c r="A4" s="38"/>
      <c r="B4" s="1"/>
      <c r="C4" s="1"/>
      <c r="D4" s="1"/>
      <c r="E4" s="1"/>
      <c r="F4" s="1"/>
      <c r="G4" s="1"/>
      <c r="H4" s="1"/>
      <c r="I4" s="1"/>
      <c r="J4" s="1"/>
      <c r="K4" s="1"/>
      <c r="L4" s="1"/>
      <c r="M4" s="1"/>
      <c r="N4" s="1"/>
      <c r="O4" s="1"/>
      <c r="P4" s="1"/>
      <c r="Q4" s="1"/>
      <c r="R4" s="1"/>
      <c r="S4" s="1"/>
      <c r="T4" s="1"/>
      <c r="U4" s="1"/>
      <c r="V4" s="1"/>
      <c r="W4" s="1"/>
      <c r="X4" s="1"/>
      <c r="Y4" s="1"/>
      <c r="Z4" s="1"/>
      <c r="AA4" s="1"/>
      <c r="AB4" s="1"/>
      <c r="AC4" s="37"/>
      <c r="AP4" s="4"/>
    </row>
    <row r="5" spans="1:42" ht="16.899999999999999" customHeight="1" x14ac:dyDescent="0.25">
      <c r="A5" s="39"/>
      <c r="B5" s="2"/>
      <c r="C5" s="2"/>
      <c r="D5" s="2"/>
      <c r="E5" s="2"/>
      <c r="F5" s="2"/>
      <c r="G5" s="2"/>
      <c r="H5" s="2"/>
      <c r="I5" s="2"/>
      <c r="J5" s="357" t="s">
        <v>74</v>
      </c>
      <c r="K5" s="357"/>
      <c r="L5" s="357"/>
      <c r="M5" s="182">
        <f>'IT 11GA (2023)'!D11</f>
        <v>2</v>
      </c>
      <c r="N5" s="182">
        <f>'IT 11GA (2023)'!E11</f>
        <v>0</v>
      </c>
      <c r="O5" s="182">
        <f>'IT 11GA (2023)'!F11</f>
        <v>2</v>
      </c>
      <c r="P5" s="182">
        <f>'IT 11GA (2023)'!G11</f>
        <v>3</v>
      </c>
      <c r="Q5" s="182" t="str">
        <f>'IT 11GA (2023)'!H11</f>
        <v>-</v>
      </c>
      <c r="R5" s="182">
        <f>'IT 11GA (2023)'!I11</f>
        <v>2</v>
      </c>
      <c r="S5" s="182">
        <f>'IT 11GA (2023)'!J11</f>
        <v>4</v>
      </c>
      <c r="T5" s="2"/>
      <c r="U5" s="2"/>
      <c r="V5" s="2"/>
      <c r="AC5" s="26"/>
    </row>
    <row r="6" spans="1:42" ht="25.15" customHeight="1" x14ac:dyDescent="0.25">
      <c r="A6" s="39"/>
      <c r="B6" s="2"/>
      <c r="C6" s="2"/>
      <c r="D6" s="2"/>
      <c r="E6" s="2"/>
      <c r="F6" s="2"/>
      <c r="G6" s="2"/>
      <c r="H6" s="2"/>
      <c r="I6" s="2"/>
      <c r="J6" s="2"/>
      <c r="K6" s="2"/>
      <c r="L6" s="10"/>
      <c r="M6" s="10"/>
      <c r="AC6" s="26"/>
    </row>
    <row r="7" spans="1:42" ht="25.15" customHeight="1" x14ac:dyDescent="0.25">
      <c r="A7" s="19"/>
      <c r="B7" s="302" t="s">
        <v>66</v>
      </c>
      <c r="C7" s="302"/>
      <c r="D7" s="302"/>
      <c r="E7" s="302"/>
      <c r="F7" s="313" t="str">
        <f>'IT 11GA (2023)'!F7</f>
        <v>মো. আব্দুল মান্নান</v>
      </c>
      <c r="G7" s="313"/>
      <c r="H7" s="313"/>
      <c r="I7" s="313"/>
      <c r="J7" s="313"/>
      <c r="K7" s="313"/>
      <c r="L7" s="313"/>
      <c r="M7" s="313"/>
      <c r="N7" s="313"/>
      <c r="O7" s="313"/>
      <c r="P7" s="313"/>
      <c r="Q7" s="313"/>
      <c r="R7" s="313"/>
      <c r="S7" s="313"/>
      <c r="T7" s="313"/>
      <c r="U7" s="313"/>
      <c r="V7" s="313"/>
      <c r="W7" s="313"/>
      <c r="X7" s="313"/>
      <c r="Y7" s="313"/>
      <c r="Z7" s="313"/>
      <c r="AA7" s="313"/>
      <c r="AB7" s="313"/>
      <c r="AC7" s="26"/>
    </row>
    <row r="8" spans="1:42" ht="25.15" customHeight="1" x14ac:dyDescent="0.25">
      <c r="A8" s="19"/>
      <c r="B8" s="302" t="s">
        <v>305</v>
      </c>
      <c r="C8" s="302"/>
      <c r="D8" s="302"/>
      <c r="E8" s="302"/>
      <c r="F8" s="302"/>
      <c r="G8" s="302"/>
      <c r="H8" s="302"/>
      <c r="I8" s="302"/>
      <c r="J8" s="302"/>
      <c r="K8" s="313" t="str">
        <f>'IT 11GA (2023)'!O8</f>
        <v>৮২২ ৮৭৮ ৯৪১১</v>
      </c>
      <c r="L8" s="313"/>
      <c r="M8" s="313"/>
      <c r="N8" s="313"/>
      <c r="O8" s="313"/>
      <c r="P8" s="313"/>
      <c r="Q8" s="313"/>
      <c r="R8" s="313"/>
      <c r="S8" s="313"/>
      <c r="T8" s="313"/>
      <c r="U8" s="313"/>
      <c r="V8" s="313"/>
      <c r="W8" s="313"/>
      <c r="X8" s="313"/>
      <c r="Y8" s="381"/>
      <c r="Z8" s="381"/>
      <c r="AA8" s="381"/>
      <c r="AB8" s="381"/>
      <c r="AC8" s="199"/>
    </row>
    <row r="9" spans="1:42" ht="25.15" customHeight="1" x14ac:dyDescent="0.25">
      <c r="A9" s="19"/>
      <c r="B9" s="302" t="s">
        <v>98</v>
      </c>
      <c r="C9" s="302"/>
      <c r="D9" s="302"/>
      <c r="E9" s="302"/>
      <c r="F9" s="214"/>
      <c r="G9" s="182">
        <f>'IT 11GA (2023)'!G9</f>
        <v>1</v>
      </c>
      <c r="H9" s="182">
        <f>'IT 11GA (2023)'!H9</f>
        <v>2</v>
      </c>
      <c r="I9" s="182">
        <f>'IT 11GA (2023)'!I9</f>
        <v>3</v>
      </c>
      <c r="J9" s="182">
        <f>'IT 11GA (2023)'!J9</f>
        <v>4</v>
      </c>
      <c r="K9" s="182">
        <f>'IT 11GA (2023)'!K9</f>
        <v>5</v>
      </c>
      <c r="L9" s="182">
        <f>'IT 11GA (2023)'!L9</f>
        <v>6</v>
      </c>
      <c r="M9" s="182">
        <f>'IT 11GA (2023)'!M9</f>
        <v>7</v>
      </c>
      <c r="N9" s="182">
        <f>'IT 11GA (2023)'!N9</f>
        <v>8</v>
      </c>
      <c r="O9" s="182">
        <f>'IT 11GA (2023)'!O9</f>
        <v>9</v>
      </c>
      <c r="P9" s="182">
        <f>'IT 11GA (2023)'!P9</f>
        <v>1</v>
      </c>
      <c r="Q9" s="182">
        <f>'IT 11GA (2023)'!Q9</f>
        <v>2</v>
      </c>
      <c r="R9" s="182">
        <f>'IT 11GA (2023)'!R9</f>
        <v>3</v>
      </c>
      <c r="AC9" s="26"/>
    </row>
    <row r="10" spans="1:42" ht="25.15" customHeight="1" x14ac:dyDescent="0.25">
      <c r="A10" s="19"/>
      <c r="B10" s="264" t="s">
        <v>70</v>
      </c>
      <c r="C10" s="264"/>
      <c r="D10" s="264"/>
      <c r="E10" s="382" t="str">
        <f>'IT 11GA (2023)'!E10</f>
        <v>০৮৭</v>
      </c>
      <c r="F10" s="313"/>
      <c r="G10" s="313"/>
      <c r="H10" s="313"/>
      <c r="I10" s="313"/>
      <c r="J10" s="313"/>
      <c r="K10" s="313"/>
      <c r="L10" s="313"/>
      <c r="M10" s="219" t="s">
        <v>71</v>
      </c>
      <c r="N10" s="219"/>
      <c r="O10" s="219"/>
      <c r="P10" s="219"/>
      <c r="Q10" s="349" t="str">
        <f>'IT 11GA (2023)'!Q10</f>
        <v>০৪, ঢাকা</v>
      </c>
      <c r="R10" s="349"/>
      <c r="S10" s="349"/>
      <c r="T10" s="349"/>
      <c r="U10" s="349"/>
      <c r="V10" s="349"/>
      <c r="W10" s="349"/>
      <c r="X10" s="349"/>
      <c r="Y10" s="349"/>
      <c r="Z10" s="349"/>
      <c r="AC10" s="26"/>
    </row>
    <row r="11" spans="1:42" s="9" customFormat="1" ht="25.15" customHeight="1" x14ac:dyDescent="0.25">
      <c r="A11" s="19"/>
      <c r="B11" s="4"/>
      <c r="C11" s="4"/>
      <c r="D11" s="4"/>
      <c r="E11" s="4"/>
      <c r="F11" s="4"/>
      <c r="G11" s="4"/>
      <c r="H11" s="4"/>
      <c r="I11" s="4"/>
      <c r="J11" s="4"/>
      <c r="K11" s="4"/>
      <c r="L11" s="4"/>
      <c r="M11" s="4"/>
      <c r="N11" s="4"/>
      <c r="O11" s="4"/>
      <c r="P11" s="4"/>
      <c r="Q11" s="4"/>
      <c r="R11" s="5"/>
      <c r="S11" s="4"/>
      <c r="T11" s="4"/>
      <c r="U11" s="4"/>
      <c r="V11" s="4"/>
      <c r="AC11" s="26"/>
      <c r="AP11" s="4"/>
    </row>
    <row r="12" spans="1:42" s="9" customFormat="1" ht="25.15" customHeight="1" x14ac:dyDescent="0.25">
      <c r="A12" s="19"/>
      <c r="B12" s="302" t="s">
        <v>99</v>
      </c>
      <c r="C12" s="302"/>
      <c r="D12" s="302"/>
      <c r="E12" s="312" t="s">
        <v>101</v>
      </c>
      <c r="F12" s="312"/>
      <c r="G12" s="364">
        <f>'Tax Comutation Sheet (P-2)'!J16</f>
        <v>1243323</v>
      </c>
      <c r="H12" s="364"/>
      <c r="I12" s="364"/>
      <c r="J12" s="364"/>
      <c r="K12" s="364"/>
      <c r="L12" s="364"/>
      <c r="M12" s="364"/>
      <c r="N12" s="364"/>
      <c r="O12" s="364"/>
      <c r="P12" s="364"/>
      <c r="Q12" s="364"/>
      <c r="R12" s="364"/>
      <c r="S12" s="4"/>
      <c r="T12" s="4"/>
      <c r="U12" s="4"/>
      <c r="V12" s="4"/>
      <c r="AC12" s="26"/>
      <c r="AP12" s="4"/>
    </row>
    <row r="13" spans="1:42" s="9" customFormat="1" ht="25.15" customHeight="1" x14ac:dyDescent="0.25">
      <c r="A13" s="19"/>
      <c r="B13" s="302" t="s">
        <v>100</v>
      </c>
      <c r="C13" s="302"/>
      <c r="D13" s="302"/>
      <c r="E13" s="302"/>
      <c r="F13" s="302"/>
      <c r="G13" s="312" t="s">
        <v>101</v>
      </c>
      <c r="H13" s="312"/>
      <c r="I13" s="364">
        <f>'Tax Comutation Sheet (P-2)'!J27</f>
        <v>69713</v>
      </c>
      <c r="J13" s="364"/>
      <c r="K13" s="364"/>
      <c r="L13" s="364"/>
      <c r="M13" s="364"/>
      <c r="N13" s="364"/>
      <c r="O13" s="364"/>
      <c r="P13" s="364"/>
      <c r="Q13" s="364"/>
      <c r="R13" s="364"/>
      <c r="S13" s="4"/>
      <c r="T13" s="4"/>
      <c r="U13" s="4"/>
      <c r="V13" s="4"/>
      <c r="AC13" s="26"/>
      <c r="AP13" s="4"/>
    </row>
    <row r="14" spans="1:42" s="9" customFormat="1" ht="25.15" customHeight="1" x14ac:dyDescent="0.25">
      <c r="A14" s="19"/>
      <c r="B14" s="4"/>
      <c r="C14" s="4"/>
      <c r="D14" s="4"/>
      <c r="E14" s="4"/>
      <c r="F14" s="4"/>
      <c r="G14" s="4"/>
      <c r="H14" s="4"/>
      <c r="I14" s="4"/>
      <c r="J14" s="4"/>
      <c r="K14" s="4"/>
      <c r="L14" s="4"/>
      <c r="M14" s="4"/>
      <c r="N14" s="4"/>
      <c r="O14" s="4"/>
      <c r="P14" s="4"/>
      <c r="Q14" s="4"/>
      <c r="R14" s="5"/>
      <c r="S14" s="4"/>
      <c r="T14" s="4"/>
      <c r="U14" s="4"/>
      <c r="V14" s="4"/>
      <c r="AC14" s="26"/>
      <c r="AP14" s="4"/>
    </row>
    <row r="15" spans="1:42" s="9" customFormat="1" ht="25.15" customHeight="1" x14ac:dyDescent="0.25">
      <c r="A15" s="19"/>
      <c r="B15" s="221" t="s">
        <v>61</v>
      </c>
      <c r="C15" s="221"/>
      <c r="D15" s="221"/>
      <c r="E15" s="221"/>
      <c r="F15" s="221"/>
      <c r="G15" s="221"/>
      <c r="H15" s="221"/>
      <c r="I15" s="222"/>
      <c r="J15" s="222"/>
      <c r="K15" s="222"/>
      <c r="L15" s="222"/>
      <c r="M15" s="222"/>
      <c r="N15" s="222"/>
      <c r="O15" s="4"/>
      <c r="P15" s="4"/>
      <c r="Q15" s="4"/>
      <c r="R15" s="5"/>
      <c r="S15" s="4"/>
      <c r="T15" s="4"/>
      <c r="U15" s="4"/>
      <c r="V15" s="4"/>
      <c r="AC15" s="26"/>
      <c r="AP15" s="4"/>
    </row>
    <row r="16" spans="1:42" s="9" customFormat="1" ht="25.15" customHeight="1" x14ac:dyDescent="0.25">
      <c r="A16" s="19"/>
      <c r="B16" s="221" t="s">
        <v>62</v>
      </c>
      <c r="C16" s="221"/>
      <c r="D16" s="221"/>
      <c r="E16" s="221"/>
      <c r="F16" s="221"/>
      <c r="G16" s="221"/>
      <c r="H16" s="221"/>
      <c r="I16" s="222"/>
      <c r="J16" s="222"/>
      <c r="K16" s="222"/>
      <c r="L16" s="222"/>
      <c r="M16" s="222"/>
      <c r="N16" s="222"/>
      <c r="O16" s="4"/>
      <c r="P16" s="4"/>
      <c r="Q16" s="4"/>
      <c r="R16" s="5"/>
      <c r="S16" s="4"/>
      <c r="T16" s="4"/>
      <c r="U16" s="4"/>
      <c r="V16" s="4"/>
      <c r="AC16" s="26"/>
      <c r="AP16" s="4"/>
    </row>
    <row r="17" spans="1:42" s="9" customFormat="1" ht="25.15" customHeight="1" x14ac:dyDescent="0.25">
      <c r="A17" s="19"/>
      <c r="B17" s="221" t="s">
        <v>63</v>
      </c>
      <c r="C17" s="221"/>
      <c r="D17" s="221"/>
      <c r="E17" s="221"/>
      <c r="F17" s="221"/>
      <c r="G17" s="221"/>
      <c r="H17" s="221"/>
      <c r="I17" s="222"/>
      <c r="J17" s="222"/>
      <c r="K17" s="222"/>
      <c r="L17" s="222"/>
      <c r="M17" s="222"/>
      <c r="N17" s="222"/>
      <c r="O17" s="4"/>
      <c r="P17" s="4"/>
      <c r="Q17" s="4"/>
      <c r="R17" s="5"/>
      <c r="S17" s="4"/>
      <c r="T17" s="4"/>
      <c r="U17" s="4"/>
      <c r="V17" s="4"/>
      <c r="AC17" s="26"/>
      <c r="AP17" s="4"/>
    </row>
    <row r="18" spans="1:42" s="9" customFormat="1" ht="25.15" customHeight="1" x14ac:dyDescent="0.25">
      <c r="A18" s="19"/>
      <c r="B18" s="4"/>
      <c r="C18" s="4"/>
      <c r="D18" s="4"/>
      <c r="E18" s="4"/>
      <c r="F18" s="4"/>
      <c r="G18" s="4"/>
      <c r="H18" s="4"/>
      <c r="I18" s="4"/>
      <c r="J18" s="4"/>
      <c r="K18" s="4"/>
      <c r="L18" s="4"/>
      <c r="M18" s="4"/>
      <c r="N18" s="4"/>
      <c r="O18" s="4"/>
      <c r="P18" s="4"/>
      <c r="Q18" s="4"/>
      <c r="R18" s="5"/>
      <c r="S18" s="4"/>
      <c r="T18" s="4"/>
      <c r="U18" s="4"/>
      <c r="V18" s="4"/>
      <c r="AC18" s="26"/>
      <c r="AP18" s="4"/>
    </row>
    <row r="19" spans="1:42" s="9" customFormat="1" ht="25.15" customHeight="1" x14ac:dyDescent="0.25">
      <c r="A19" s="19"/>
      <c r="B19" s="4"/>
      <c r="C19" s="4"/>
      <c r="D19" s="4"/>
      <c r="E19" s="4"/>
      <c r="F19" s="4"/>
      <c r="G19" s="4"/>
      <c r="H19" s="4"/>
      <c r="I19" s="4"/>
      <c r="J19" s="4"/>
      <c r="K19" s="4"/>
      <c r="L19" s="4"/>
      <c r="M19" s="4"/>
      <c r="N19" s="4"/>
      <c r="O19" s="4"/>
      <c r="P19" s="4"/>
      <c r="Q19" s="4"/>
      <c r="R19" s="5"/>
      <c r="S19" s="4"/>
      <c r="T19" s="4"/>
      <c r="U19" s="4"/>
      <c r="V19" s="4"/>
      <c r="AC19" s="26"/>
      <c r="AP19" s="4"/>
    </row>
    <row r="20" spans="1:42" s="9" customFormat="1" ht="25.15" customHeight="1" x14ac:dyDescent="0.25">
      <c r="A20" s="19"/>
      <c r="B20" s="4"/>
      <c r="C20" s="4"/>
      <c r="D20" s="4"/>
      <c r="E20" s="4"/>
      <c r="F20" s="4"/>
      <c r="G20" s="4"/>
      <c r="H20" s="4"/>
      <c r="I20" s="4"/>
      <c r="J20" s="4"/>
      <c r="K20" s="4"/>
      <c r="L20" s="4"/>
      <c r="M20" s="4"/>
      <c r="N20" s="4"/>
      <c r="O20" s="4"/>
      <c r="P20" s="4"/>
      <c r="Q20" s="4"/>
      <c r="R20" s="5"/>
      <c r="S20" s="4"/>
      <c r="T20" s="4"/>
      <c r="U20" s="4"/>
      <c r="V20" s="4"/>
      <c r="AC20" s="26"/>
      <c r="AP20" s="4"/>
    </row>
    <row r="21" spans="1:42" s="9" customFormat="1" ht="25.15" customHeight="1" x14ac:dyDescent="0.25">
      <c r="A21" s="19"/>
      <c r="B21" s="4"/>
      <c r="C21" s="4"/>
      <c r="D21" s="4"/>
      <c r="E21" s="4"/>
      <c r="F21" s="4"/>
      <c r="G21" s="4"/>
      <c r="H21" s="4"/>
      <c r="I21" s="4"/>
      <c r="J21" s="4"/>
      <c r="K21" s="4"/>
      <c r="L21" s="4"/>
      <c r="M21" s="4"/>
      <c r="N21" s="4"/>
      <c r="O21" s="4"/>
      <c r="P21" s="4"/>
      <c r="Q21" s="4"/>
      <c r="R21" s="5"/>
      <c r="S21" s="4"/>
      <c r="T21" s="4"/>
      <c r="U21" s="4"/>
      <c r="V21" s="4"/>
      <c r="AC21" s="26"/>
      <c r="AP21" s="4"/>
    </row>
    <row r="22" spans="1:42" s="9" customFormat="1" ht="25.15" customHeight="1" x14ac:dyDescent="0.25">
      <c r="A22" s="19"/>
      <c r="B22" s="4"/>
      <c r="C22" s="4"/>
      <c r="D22" s="4"/>
      <c r="E22" s="4"/>
      <c r="F22" s="4"/>
      <c r="G22" s="4"/>
      <c r="H22" s="4"/>
      <c r="I22" s="4"/>
      <c r="J22" s="4"/>
      <c r="K22" s="4"/>
      <c r="L22" s="4"/>
      <c r="M22" s="4"/>
      <c r="N22" s="4"/>
      <c r="O22" s="4"/>
      <c r="P22" s="4"/>
      <c r="Q22" s="4"/>
      <c r="R22" s="5"/>
      <c r="S22" s="4"/>
      <c r="T22" s="4"/>
      <c r="U22" s="4"/>
      <c r="V22" s="4"/>
      <c r="AC22" s="26"/>
      <c r="AP22" s="4"/>
    </row>
    <row r="23" spans="1:42" s="9" customFormat="1" ht="25.15" customHeight="1" x14ac:dyDescent="0.25">
      <c r="A23" s="19"/>
      <c r="B23" s="302" t="s">
        <v>102</v>
      </c>
      <c r="C23" s="302"/>
      <c r="D23" s="302"/>
      <c r="E23" s="302"/>
      <c r="F23" s="302"/>
      <c r="G23" s="302"/>
      <c r="H23" s="302"/>
      <c r="I23" s="302"/>
      <c r="J23" s="302"/>
      <c r="K23" s="302"/>
      <c r="L23" s="4"/>
      <c r="M23" s="4"/>
      <c r="N23" s="4"/>
      <c r="O23" s="4"/>
      <c r="P23" s="4"/>
      <c r="Q23" s="264" t="s">
        <v>103</v>
      </c>
      <c r="R23" s="264"/>
      <c r="S23" s="264"/>
      <c r="T23" s="264"/>
      <c r="U23" s="264"/>
      <c r="V23" s="264"/>
      <c r="W23" s="264"/>
      <c r="X23" s="264"/>
      <c r="Y23" s="264"/>
      <c r="Z23" s="264"/>
      <c r="AA23" s="264"/>
      <c r="AB23" s="264"/>
      <c r="AC23" s="196"/>
      <c r="AP23" s="4"/>
    </row>
    <row r="24" spans="1:42" s="9" customFormat="1" ht="25.15" customHeight="1" x14ac:dyDescent="0.25">
      <c r="A24" s="19"/>
      <c r="B24" s="4"/>
      <c r="C24" s="4"/>
      <c r="D24" s="4"/>
      <c r="E24" s="4"/>
      <c r="F24" s="4"/>
      <c r="G24" s="4"/>
      <c r="H24" s="4"/>
      <c r="I24" s="4"/>
      <c r="J24" s="4"/>
      <c r="K24" s="4"/>
      <c r="L24" s="4"/>
      <c r="M24" s="4"/>
      <c r="N24" s="4"/>
      <c r="O24" s="4"/>
      <c r="P24" s="4"/>
      <c r="Q24" s="4"/>
      <c r="R24" s="5"/>
      <c r="S24" s="4"/>
      <c r="T24" s="4"/>
      <c r="U24" s="4"/>
      <c r="V24" s="4"/>
      <c r="AC24" s="26"/>
      <c r="AP24" s="4"/>
    </row>
    <row r="25" spans="1:42" ht="25.15" customHeight="1" x14ac:dyDescent="0.25">
      <c r="A25" s="19"/>
      <c r="AC25" s="26"/>
    </row>
    <row r="26" spans="1:42" ht="25.15" customHeight="1" x14ac:dyDescent="0.25">
      <c r="A26" s="19"/>
      <c r="AC26" s="26"/>
    </row>
    <row r="27" spans="1:42" ht="25.15" customHeight="1" x14ac:dyDescent="0.25">
      <c r="A27" s="30"/>
      <c r="B27" s="31"/>
      <c r="C27" s="31"/>
      <c r="D27" s="31"/>
      <c r="E27" s="31"/>
      <c r="F27" s="31"/>
      <c r="G27" s="31"/>
      <c r="H27" s="31"/>
      <c r="I27" s="31"/>
      <c r="J27" s="31"/>
      <c r="K27" s="31"/>
      <c r="L27" s="31"/>
      <c r="M27" s="31"/>
      <c r="N27" s="31"/>
      <c r="O27" s="31"/>
      <c r="P27" s="31"/>
      <c r="Q27" s="31"/>
      <c r="R27" s="32"/>
      <c r="S27" s="31"/>
      <c r="T27" s="31"/>
      <c r="U27" s="31"/>
      <c r="V27" s="31"/>
      <c r="W27" s="33"/>
      <c r="X27" s="33"/>
      <c r="Y27" s="33"/>
      <c r="Z27" s="33"/>
      <c r="AA27" s="33"/>
      <c r="AB27" s="33"/>
      <c r="AC27" s="34"/>
    </row>
    <row r="28" spans="1:42" ht="25.15" customHeight="1" x14ac:dyDescent="0.25"/>
    <row r="29" spans="1:42" ht="25.15" customHeight="1" x14ac:dyDescent="0.25"/>
    <row r="30" spans="1:42" ht="25.15" customHeight="1" x14ac:dyDescent="0.25"/>
    <row r="31" spans="1:42" ht="25.15" customHeight="1" x14ac:dyDescent="0.25"/>
  </sheetData>
  <mergeCells count="28">
    <mergeCell ref="B15:H15"/>
    <mergeCell ref="I15:N15"/>
    <mergeCell ref="B10:D10"/>
    <mergeCell ref="E10:L10"/>
    <mergeCell ref="M10:P10"/>
    <mergeCell ref="B12:D12"/>
    <mergeCell ref="E12:F12"/>
    <mergeCell ref="G12:R12"/>
    <mergeCell ref="B13:F13"/>
    <mergeCell ref="G13:H13"/>
    <mergeCell ref="I13:R13"/>
    <mergeCell ref="Q10:Z10"/>
    <mergeCell ref="Q23:AC23"/>
    <mergeCell ref="B16:H16"/>
    <mergeCell ref="I16:N16"/>
    <mergeCell ref="B17:H17"/>
    <mergeCell ref="I17:N17"/>
    <mergeCell ref="B23:K23"/>
    <mergeCell ref="A2:AC2"/>
    <mergeCell ref="A1:AC1"/>
    <mergeCell ref="A3:AC3"/>
    <mergeCell ref="J5:L5"/>
    <mergeCell ref="B9:F9"/>
    <mergeCell ref="B7:E7"/>
    <mergeCell ref="F7:AB7"/>
    <mergeCell ref="Y8:AC8"/>
    <mergeCell ref="B8:J8"/>
    <mergeCell ref="K8:X8"/>
  </mergeCells>
  <pageMargins left="1" right="1" top="1" bottom="1" header="0.5" footer="0.5"/>
  <pageSetup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view="pageBreakPreview" topLeftCell="A10" zoomScaleNormal="100" zoomScaleSheetLayoutView="100" workbookViewId="0">
      <selection activeCell="C13" sqref="C13:P13"/>
    </sheetView>
  </sheetViews>
  <sheetFormatPr defaultRowHeight="20.25" x14ac:dyDescent="0.2"/>
  <cols>
    <col min="1" max="1" width="4.28515625" style="144" customWidth="1"/>
    <col min="2" max="2" width="3.28515625" style="144" customWidth="1"/>
    <col min="3" max="14" width="3.28515625" style="142" customWidth="1"/>
    <col min="15" max="15" width="4.140625" style="142" customWidth="1"/>
    <col min="16" max="27" width="3.28515625" style="142" customWidth="1"/>
    <col min="28" max="31" width="4.7109375" style="142" customWidth="1"/>
    <col min="32" max="256" width="8.85546875" style="142"/>
    <col min="257" max="257" width="4.28515625" style="142" customWidth="1"/>
    <col min="258" max="270" width="3.28515625" style="142" customWidth="1"/>
    <col min="271" max="271" width="4.140625" style="142" customWidth="1"/>
    <col min="272" max="283" width="3.28515625" style="142" customWidth="1"/>
    <col min="284" max="287" width="4.7109375" style="142" customWidth="1"/>
    <col min="288" max="512" width="8.85546875" style="142"/>
    <col min="513" max="513" width="4.28515625" style="142" customWidth="1"/>
    <col min="514" max="526" width="3.28515625" style="142" customWidth="1"/>
    <col min="527" max="527" width="4.140625" style="142" customWidth="1"/>
    <col min="528" max="539" width="3.28515625" style="142" customWidth="1"/>
    <col min="540" max="543" width="4.7109375" style="142" customWidth="1"/>
    <col min="544" max="768" width="8.85546875" style="142"/>
    <col min="769" max="769" width="4.28515625" style="142" customWidth="1"/>
    <col min="770" max="782" width="3.28515625" style="142" customWidth="1"/>
    <col min="783" max="783" width="4.140625" style="142" customWidth="1"/>
    <col min="784" max="795" width="3.28515625" style="142" customWidth="1"/>
    <col min="796" max="799" width="4.7109375" style="142" customWidth="1"/>
    <col min="800" max="1024" width="8.85546875" style="142"/>
    <col min="1025" max="1025" width="4.28515625" style="142" customWidth="1"/>
    <col min="1026" max="1038" width="3.28515625" style="142" customWidth="1"/>
    <col min="1039" max="1039" width="4.140625" style="142" customWidth="1"/>
    <col min="1040" max="1051" width="3.28515625" style="142" customWidth="1"/>
    <col min="1052" max="1055" width="4.7109375" style="142" customWidth="1"/>
    <col min="1056" max="1280" width="8.85546875" style="142"/>
    <col min="1281" max="1281" width="4.28515625" style="142" customWidth="1"/>
    <col min="1282" max="1294" width="3.28515625" style="142" customWidth="1"/>
    <col min="1295" max="1295" width="4.140625" style="142" customWidth="1"/>
    <col min="1296" max="1307" width="3.28515625" style="142" customWidth="1"/>
    <col min="1308" max="1311" width="4.7109375" style="142" customWidth="1"/>
    <col min="1312" max="1536" width="8.85546875" style="142"/>
    <col min="1537" max="1537" width="4.28515625" style="142" customWidth="1"/>
    <col min="1538" max="1550" width="3.28515625" style="142" customWidth="1"/>
    <col min="1551" max="1551" width="4.140625" style="142" customWidth="1"/>
    <col min="1552" max="1563" width="3.28515625" style="142" customWidth="1"/>
    <col min="1564" max="1567" width="4.7109375" style="142" customWidth="1"/>
    <col min="1568" max="1792" width="8.85546875" style="142"/>
    <col min="1793" max="1793" width="4.28515625" style="142" customWidth="1"/>
    <col min="1794" max="1806" width="3.28515625" style="142" customWidth="1"/>
    <col min="1807" max="1807" width="4.140625" style="142" customWidth="1"/>
    <col min="1808" max="1819" width="3.28515625" style="142" customWidth="1"/>
    <col min="1820" max="1823" width="4.7109375" style="142" customWidth="1"/>
    <col min="1824" max="2048" width="8.85546875" style="142"/>
    <col min="2049" max="2049" width="4.28515625" style="142" customWidth="1"/>
    <col min="2050" max="2062" width="3.28515625" style="142" customWidth="1"/>
    <col min="2063" max="2063" width="4.140625" style="142" customWidth="1"/>
    <col min="2064" max="2075" width="3.28515625" style="142" customWidth="1"/>
    <col min="2076" max="2079" width="4.7109375" style="142" customWidth="1"/>
    <col min="2080" max="2304" width="8.85546875" style="142"/>
    <col min="2305" max="2305" width="4.28515625" style="142" customWidth="1"/>
    <col min="2306" max="2318" width="3.28515625" style="142" customWidth="1"/>
    <col min="2319" max="2319" width="4.140625" style="142" customWidth="1"/>
    <col min="2320" max="2331" width="3.28515625" style="142" customWidth="1"/>
    <col min="2332" max="2335" width="4.7109375" style="142" customWidth="1"/>
    <col min="2336" max="2560" width="8.85546875" style="142"/>
    <col min="2561" max="2561" width="4.28515625" style="142" customWidth="1"/>
    <col min="2562" max="2574" width="3.28515625" style="142" customWidth="1"/>
    <col min="2575" max="2575" width="4.140625" style="142" customWidth="1"/>
    <col min="2576" max="2587" width="3.28515625" style="142" customWidth="1"/>
    <col min="2588" max="2591" width="4.7109375" style="142" customWidth="1"/>
    <col min="2592" max="2816" width="8.85546875" style="142"/>
    <col min="2817" max="2817" width="4.28515625" style="142" customWidth="1"/>
    <col min="2818" max="2830" width="3.28515625" style="142" customWidth="1"/>
    <col min="2831" max="2831" width="4.140625" style="142" customWidth="1"/>
    <col min="2832" max="2843" width="3.28515625" style="142" customWidth="1"/>
    <col min="2844" max="2847" width="4.7109375" style="142" customWidth="1"/>
    <col min="2848" max="3072" width="8.85546875" style="142"/>
    <col min="3073" max="3073" width="4.28515625" style="142" customWidth="1"/>
    <col min="3074" max="3086" width="3.28515625" style="142" customWidth="1"/>
    <col min="3087" max="3087" width="4.140625" style="142" customWidth="1"/>
    <col min="3088" max="3099" width="3.28515625" style="142" customWidth="1"/>
    <col min="3100" max="3103" width="4.7109375" style="142" customWidth="1"/>
    <col min="3104" max="3328" width="8.85546875" style="142"/>
    <col min="3329" max="3329" width="4.28515625" style="142" customWidth="1"/>
    <col min="3330" max="3342" width="3.28515625" style="142" customWidth="1"/>
    <col min="3343" max="3343" width="4.140625" style="142" customWidth="1"/>
    <col min="3344" max="3355" width="3.28515625" style="142" customWidth="1"/>
    <col min="3356" max="3359" width="4.7109375" style="142" customWidth="1"/>
    <col min="3360" max="3584" width="8.85546875" style="142"/>
    <col min="3585" max="3585" width="4.28515625" style="142" customWidth="1"/>
    <col min="3586" max="3598" width="3.28515625" style="142" customWidth="1"/>
    <col min="3599" max="3599" width="4.140625" style="142" customWidth="1"/>
    <col min="3600" max="3611" width="3.28515625" style="142" customWidth="1"/>
    <col min="3612" max="3615" width="4.7109375" style="142" customWidth="1"/>
    <col min="3616" max="3840" width="8.85546875" style="142"/>
    <col min="3841" max="3841" width="4.28515625" style="142" customWidth="1"/>
    <col min="3842" max="3854" width="3.28515625" style="142" customWidth="1"/>
    <col min="3855" max="3855" width="4.140625" style="142" customWidth="1"/>
    <col min="3856" max="3867" width="3.28515625" style="142" customWidth="1"/>
    <col min="3868" max="3871" width="4.7109375" style="142" customWidth="1"/>
    <col min="3872" max="4096" width="8.85546875" style="142"/>
    <col min="4097" max="4097" width="4.28515625" style="142" customWidth="1"/>
    <col min="4098" max="4110" width="3.28515625" style="142" customWidth="1"/>
    <col min="4111" max="4111" width="4.140625" style="142" customWidth="1"/>
    <col min="4112" max="4123" width="3.28515625" style="142" customWidth="1"/>
    <col min="4124" max="4127" width="4.7109375" style="142" customWidth="1"/>
    <col min="4128" max="4352" width="8.85546875" style="142"/>
    <col min="4353" max="4353" width="4.28515625" style="142" customWidth="1"/>
    <col min="4354" max="4366" width="3.28515625" style="142" customWidth="1"/>
    <col min="4367" max="4367" width="4.140625" style="142" customWidth="1"/>
    <col min="4368" max="4379" width="3.28515625" style="142" customWidth="1"/>
    <col min="4380" max="4383" width="4.7109375" style="142" customWidth="1"/>
    <col min="4384" max="4608" width="8.85546875" style="142"/>
    <col min="4609" max="4609" width="4.28515625" style="142" customWidth="1"/>
    <col min="4610" max="4622" width="3.28515625" style="142" customWidth="1"/>
    <col min="4623" max="4623" width="4.140625" style="142" customWidth="1"/>
    <col min="4624" max="4635" width="3.28515625" style="142" customWidth="1"/>
    <col min="4636" max="4639" width="4.7109375" style="142" customWidth="1"/>
    <col min="4640" max="4864" width="8.85546875" style="142"/>
    <col min="4865" max="4865" width="4.28515625" style="142" customWidth="1"/>
    <col min="4866" max="4878" width="3.28515625" style="142" customWidth="1"/>
    <col min="4879" max="4879" width="4.140625" style="142" customWidth="1"/>
    <col min="4880" max="4891" width="3.28515625" style="142" customWidth="1"/>
    <col min="4892" max="4895" width="4.7109375" style="142" customWidth="1"/>
    <col min="4896" max="5120" width="8.85546875" style="142"/>
    <col min="5121" max="5121" width="4.28515625" style="142" customWidth="1"/>
    <col min="5122" max="5134" width="3.28515625" style="142" customWidth="1"/>
    <col min="5135" max="5135" width="4.140625" style="142" customWidth="1"/>
    <col min="5136" max="5147" width="3.28515625" style="142" customWidth="1"/>
    <col min="5148" max="5151" width="4.7109375" style="142" customWidth="1"/>
    <col min="5152" max="5376" width="8.85546875" style="142"/>
    <col min="5377" max="5377" width="4.28515625" style="142" customWidth="1"/>
    <col min="5378" max="5390" width="3.28515625" style="142" customWidth="1"/>
    <col min="5391" max="5391" width="4.140625" style="142" customWidth="1"/>
    <col min="5392" max="5403" width="3.28515625" style="142" customWidth="1"/>
    <col min="5404" max="5407" width="4.7109375" style="142" customWidth="1"/>
    <col min="5408" max="5632" width="8.85546875" style="142"/>
    <col min="5633" max="5633" width="4.28515625" style="142" customWidth="1"/>
    <col min="5634" max="5646" width="3.28515625" style="142" customWidth="1"/>
    <col min="5647" max="5647" width="4.140625" style="142" customWidth="1"/>
    <col min="5648" max="5659" width="3.28515625" style="142" customWidth="1"/>
    <col min="5660" max="5663" width="4.7109375" style="142" customWidth="1"/>
    <col min="5664" max="5888" width="8.85546875" style="142"/>
    <col min="5889" max="5889" width="4.28515625" style="142" customWidth="1"/>
    <col min="5890" max="5902" width="3.28515625" style="142" customWidth="1"/>
    <col min="5903" max="5903" width="4.140625" style="142" customWidth="1"/>
    <col min="5904" max="5915" width="3.28515625" style="142" customWidth="1"/>
    <col min="5916" max="5919" width="4.7109375" style="142" customWidth="1"/>
    <col min="5920" max="6144" width="8.85546875" style="142"/>
    <col min="6145" max="6145" width="4.28515625" style="142" customWidth="1"/>
    <col min="6146" max="6158" width="3.28515625" style="142" customWidth="1"/>
    <col min="6159" max="6159" width="4.140625" style="142" customWidth="1"/>
    <col min="6160" max="6171" width="3.28515625" style="142" customWidth="1"/>
    <col min="6172" max="6175" width="4.7109375" style="142" customWidth="1"/>
    <col min="6176" max="6400" width="8.85546875" style="142"/>
    <col min="6401" max="6401" width="4.28515625" style="142" customWidth="1"/>
    <col min="6402" max="6414" width="3.28515625" style="142" customWidth="1"/>
    <col min="6415" max="6415" width="4.140625" style="142" customWidth="1"/>
    <col min="6416" max="6427" width="3.28515625" style="142" customWidth="1"/>
    <col min="6428" max="6431" width="4.7109375" style="142" customWidth="1"/>
    <col min="6432" max="6656" width="8.85546875" style="142"/>
    <col min="6657" max="6657" width="4.28515625" style="142" customWidth="1"/>
    <col min="6658" max="6670" width="3.28515625" style="142" customWidth="1"/>
    <col min="6671" max="6671" width="4.140625" style="142" customWidth="1"/>
    <col min="6672" max="6683" width="3.28515625" style="142" customWidth="1"/>
    <col min="6684" max="6687" width="4.7109375" style="142" customWidth="1"/>
    <col min="6688" max="6912" width="8.85546875" style="142"/>
    <col min="6913" max="6913" width="4.28515625" style="142" customWidth="1"/>
    <col min="6914" max="6926" width="3.28515625" style="142" customWidth="1"/>
    <col min="6927" max="6927" width="4.140625" style="142" customWidth="1"/>
    <col min="6928" max="6939" width="3.28515625" style="142" customWidth="1"/>
    <col min="6940" max="6943" width="4.7109375" style="142" customWidth="1"/>
    <col min="6944" max="7168" width="8.85546875" style="142"/>
    <col min="7169" max="7169" width="4.28515625" style="142" customWidth="1"/>
    <col min="7170" max="7182" width="3.28515625" style="142" customWidth="1"/>
    <col min="7183" max="7183" width="4.140625" style="142" customWidth="1"/>
    <col min="7184" max="7195" width="3.28515625" style="142" customWidth="1"/>
    <col min="7196" max="7199" width="4.7109375" style="142" customWidth="1"/>
    <col min="7200" max="7424" width="8.85546875" style="142"/>
    <col min="7425" max="7425" width="4.28515625" style="142" customWidth="1"/>
    <col min="7426" max="7438" width="3.28515625" style="142" customWidth="1"/>
    <col min="7439" max="7439" width="4.140625" style="142" customWidth="1"/>
    <col min="7440" max="7451" width="3.28515625" style="142" customWidth="1"/>
    <col min="7452" max="7455" width="4.7109375" style="142" customWidth="1"/>
    <col min="7456" max="7680" width="8.85546875" style="142"/>
    <col min="7681" max="7681" width="4.28515625" style="142" customWidth="1"/>
    <col min="7682" max="7694" width="3.28515625" style="142" customWidth="1"/>
    <col min="7695" max="7695" width="4.140625" style="142" customWidth="1"/>
    <col min="7696" max="7707" width="3.28515625" style="142" customWidth="1"/>
    <col min="7708" max="7711" width="4.7109375" style="142" customWidth="1"/>
    <col min="7712" max="7936" width="8.85546875" style="142"/>
    <col min="7937" max="7937" width="4.28515625" style="142" customWidth="1"/>
    <col min="7938" max="7950" width="3.28515625" style="142" customWidth="1"/>
    <col min="7951" max="7951" width="4.140625" style="142" customWidth="1"/>
    <col min="7952" max="7963" width="3.28515625" style="142" customWidth="1"/>
    <col min="7964" max="7967" width="4.7109375" style="142" customWidth="1"/>
    <col min="7968" max="8192" width="8.85546875" style="142"/>
    <col min="8193" max="8193" width="4.28515625" style="142" customWidth="1"/>
    <col min="8194" max="8206" width="3.28515625" style="142" customWidth="1"/>
    <col min="8207" max="8207" width="4.140625" style="142" customWidth="1"/>
    <col min="8208" max="8219" width="3.28515625" style="142" customWidth="1"/>
    <col min="8220" max="8223" width="4.7109375" style="142" customWidth="1"/>
    <col min="8224" max="8448" width="8.85546875" style="142"/>
    <col min="8449" max="8449" width="4.28515625" style="142" customWidth="1"/>
    <col min="8450" max="8462" width="3.28515625" style="142" customWidth="1"/>
    <col min="8463" max="8463" width="4.140625" style="142" customWidth="1"/>
    <col min="8464" max="8475" width="3.28515625" style="142" customWidth="1"/>
    <col min="8476" max="8479" width="4.7109375" style="142" customWidth="1"/>
    <col min="8480" max="8704" width="8.85546875" style="142"/>
    <col min="8705" max="8705" width="4.28515625" style="142" customWidth="1"/>
    <col min="8706" max="8718" width="3.28515625" style="142" customWidth="1"/>
    <col min="8719" max="8719" width="4.140625" style="142" customWidth="1"/>
    <col min="8720" max="8731" width="3.28515625" style="142" customWidth="1"/>
    <col min="8732" max="8735" width="4.7109375" style="142" customWidth="1"/>
    <col min="8736" max="8960" width="8.85546875" style="142"/>
    <col min="8961" max="8961" width="4.28515625" style="142" customWidth="1"/>
    <col min="8962" max="8974" width="3.28515625" style="142" customWidth="1"/>
    <col min="8975" max="8975" width="4.140625" style="142" customWidth="1"/>
    <col min="8976" max="8987" width="3.28515625" style="142" customWidth="1"/>
    <col min="8988" max="8991" width="4.7109375" style="142" customWidth="1"/>
    <col min="8992" max="9216" width="8.85546875" style="142"/>
    <col min="9217" max="9217" width="4.28515625" style="142" customWidth="1"/>
    <col min="9218" max="9230" width="3.28515625" style="142" customWidth="1"/>
    <col min="9231" max="9231" width="4.140625" style="142" customWidth="1"/>
    <col min="9232" max="9243" width="3.28515625" style="142" customWidth="1"/>
    <col min="9244" max="9247" width="4.7109375" style="142" customWidth="1"/>
    <col min="9248" max="9472" width="8.85546875" style="142"/>
    <col min="9473" max="9473" width="4.28515625" style="142" customWidth="1"/>
    <col min="9474" max="9486" width="3.28515625" style="142" customWidth="1"/>
    <col min="9487" max="9487" width="4.140625" style="142" customWidth="1"/>
    <col min="9488" max="9499" width="3.28515625" style="142" customWidth="1"/>
    <col min="9500" max="9503" width="4.7109375" style="142" customWidth="1"/>
    <col min="9504" max="9728" width="8.85546875" style="142"/>
    <col min="9729" max="9729" width="4.28515625" style="142" customWidth="1"/>
    <col min="9730" max="9742" width="3.28515625" style="142" customWidth="1"/>
    <col min="9743" max="9743" width="4.140625" style="142" customWidth="1"/>
    <col min="9744" max="9755" width="3.28515625" style="142" customWidth="1"/>
    <col min="9756" max="9759" width="4.7109375" style="142" customWidth="1"/>
    <col min="9760" max="9984" width="8.85546875" style="142"/>
    <col min="9985" max="9985" width="4.28515625" style="142" customWidth="1"/>
    <col min="9986" max="9998" width="3.28515625" style="142" customWidth="1"/>
    <col min="9999" max="9999" width="4.140625" style="142" customWidth="1"/>
    <col min="10000" max="10011" width="3.28515625" style="142" customWidth="1"/>
    <col min="10012" max="10015" width="4.7109375" style="142" customWidth="1"/>
    <col min="10016" max="10240" width="8.85546875" style="142"/>
    <col min="10241" max="10241" width="4.28515625" style="142" customWidth="1"/>
    <col min="10242" max="10254" width="3.28515625" style="142" customWidth="1"/>
    <col min="10255" max="10255" width="4.140625" style="142" customWidth="1"/>
    <col min="10256" max="10267" width="3.28515625" style="142" customWidth="1"/>
    <col min="10268" max="10271" width="4.7109375" style="142" customWidth="1"/>
    <col min="10272" max="10496" width="8.85546875" style="142"/>
    <col min="10497" max="10497" width="4.28515625" style="142" customWidth="1"/>
    <col min="10498" max="10510" width="3.28515625" style="142" customWidth="1"/>
    <col min="10511" max="10511" width="4.140625" style="142" customWidth="1"/>
    <col min="10512" max="10523" width="3.28515625" style="142" customWidth="1"/>
    <col min="10524" max="10527" width="4.7109375" style="142" customWidth="1"/>
    <col min="10528" max="10752" width="8.85546875" style="142"/>
    <col min="10753" max="10753" width="4.28515625" style="142" customWidth="1"/>
    <col min="10754" max="10766" width="3.28515625" style="142" customWidth="1"/>
    <col min="10767" max="10767" width="4.140625" style="142" customWidth="1"/>
    <col min="10768" max="10779" width="3.28515625" style="142" customWidth="1"/>
    <col min="10780" max="10783" width="4.7109375" style="142" customWidth="1"/>
    <col min="10784" max="11008" width="8.85546875" style="142"/>
    <col min="11009" max="11009" width="4.28515625" style="142" customWidth="1"/>
    <col min="11010" max="11022" width="3.28515625" style="142" customWidth="1"/>
    <col min="11023" max="11023" width="4.140625" style="142" customWidth="1"/>
    <col min="11024" max="11035" width="3.28515625" style="142" customWidth="1"/>
    <col min="11036" max="11039" width="4.7109375" style="142" customWidth="1"/>
    <col min="11040" max="11264" width="8.85546875" style="142"/>
    <col min="11265" max="11265" width="4.28515625" style="142" customWidth="1"/>
    <col min="11266" max="11278" width="3.28515625" style="142" customWidth="1"/>
    <col min="11279" max="11279" width="4.140625" style="142" customWidth="1"/>
    <col min="11280" max="11291" width="3.28515625" style="142" customWidth="1"/>
    <col min="11292" max="11295" width="4.7109375" style="142" customWidth="1"/>
    <col min="11296" max="11520" width="8.85546875" style="142"/>
    <col min="11521" max="11521" width="4.28515625" style="142" customWidth="1"/>
    <col min="11522" max="11534" width="3.28515625" style="142" customWidth="1"/>
    <col min="11535" max="11535" width="4.140625" style="142" customWidth="1"/>
    <col min="11536" max="11547" width="3.28515625" style="142" customWidth="1"/>
    <col min="11548" max="11551" width="4.7109375" style="142" customWidth="1"/>
    <col min="11552" max="11776" width="8.85546875" style="142"/>
    <col min="11777" max="11777" width="4.28515625" style="142" customWidth="1"/>
    <col min="11778" max="11790" width="3.28515625" style="142" customWidth="1"/>
    <col min="11791" max="11791" width="4.140625" style="142" customWidth="1"/>
    <col min="11792" max="11803" width="3.28515625" style="142" customWidth="1"/>
    <col min="11804" max="11807" width="4.7109375" style="142" customWidth="1"/>
    <col min="11808" max="12032" width="8.85546875" style="142"/>
    <col min="12033" max="12033" width="4.28515625" style="142" customWidth="1"/>
    <col min="12034" max="12046" width="3.28515625" style="142" customWidth="1"/>
    <col min="12047" max="12047" width="4.140625" style="142" customWidth="1"/>
    <col min="12048" max="12059" width="3.28515625" style="142" customWidth="1"/>
    <col min="12060" max="12063" width="4.7109375" style="142" customWidth="1"/>
    <col min="12064" max="12288" width="8.85546875" style="142"/>
    <col min="12289" max="12289" width="4.28515625" style="142" customWidth="1"/>
    <col min="12290" max="12302" width="3.28515625" style="142" customWidth="1"/>
    <col min="12303" max="12303" width="4.140625" style="142" customWidth="1"/>
    <col min="12304" max="12315" width="3.28515625" style="142" customWidth="1"/>
    <col min="12316" max="12319" width="4.7109375" style="142" customWidth="1"/>
    <col min="12320" max="12544" width="8.85546875" style="142"/>
    <col min="12545" max="12545" width="4.28515625" style="142" customWidth="1"/>
    <col min="12546" max="12558" width="3.28515625" style="142" customWidth="1"/>
    <col min="12559" max="12559" width="4.140625" style="142" customWidth="1"/>
    <col min="12560" max="12571" width="3.28515625" style="142" customWidth="1"/>
    <col min="12572" max="12575" width="4.7109375" style="142" customWidth="1"/>
    <col min="12576" max="12800" width="8.85546875" style="142"/>
    <col min="12801" max="12801" width="4.28515625" style="142" customWidth="1"/>
    <col min="12802" max="12814" width="3.28515625" style="142" customWidth="1"/>
    <col min="12815" max="12815" width="4.140625" style="142" customWidth="1"/>
    <col min="12816" max="12827" width="3.28515625" style="142" customWidth="1"/>
    <col min="12828" max="12831" width="4.7109375" style="142" customWidth="1"/>
    <col min="12832" max="13056" width="8.85546875" style="142"/>
    <col min="13057" max="13057" width="4.28515625" style="142" customWidth="1"/>
    <col min="13058" max="13070" width="3.28515625" style="142" customWidth="1"/>
    <col min="13071" max="13071" width="4.140625" style="142" customWidth="1"/>
    <col min="13072" max="13083" width="3.28515625" style="142" customWidth="1"/>
    <col min="13084" max="13087" width="4.7109375" style="142" customWidth="1"/>
    <col min="13088" max="13312" width="8.85546875" style="142"/>
    <col min="13313" max="13313" width="4.28515625" style="142" customWidth="1"/>
    <col min="13314" max="13326" width="3.28515625" style="142" customWidth="1"/>
    <col min="13327" max="13327" width="4.140625" style="142" customWidth="1"/>
    <col min="13328" max="13339" width="3.28515625" style="142" customWidth="1"/>
    <col min="13340" max="13343" width="4.7109375" style="142" customWidth="1"/>
    <col min="13344" max="13568" width="8.85546875" style="142"/>
    <col min="13569" max="13569" width="4.28515625" style="142" customWidth="1"/>
    <col min="13570" max="13582" width="3.28515625" style="142" customWidth="1"/>
    <col min="13583" max="13583" width="4.140625" style="142" customWidth="1"/>
    <col min="13584" max="13595" width="3.28515625" style="142" customWidth="1"/>
    <col min="13596" max="13599" width="4.7109375" style="142" customWidth="1"/>
    <col min="13600" max="13824" width="8.85546875" style="142"/>
    <col min="13825" max="13825" width="4.28515625" style="142" customWidth="1"/>
    <col min="13826" max="13838" width="3.28515625" style="142" customWidth="1"/>
    <col min="13839" max="13839" width="4.140625" style="142" customWidth="1"/>
    <col min="13840" max="13851" width="3.28515625" style="142" customWidth="1"/>
    <col min="13852" max="13855" width="4.7109375" style="142" customWidth="1"/>
    <col min="13856" max="14080" width="8.85546875" style="142"/>
    <col min="14081" max="14081" width="4.28515625" style="142" customWidth="1"/>
    <col min="14082" max="14094" width="3.28515625" style="142" customWidth="1"/>
    <col min="14095" max="14095" width="4.140625" style="142" customWidth="1"/>
    <col min="14096" max="14107" width="3.28515625" style="142" customWidth="1"/>
    <col min="14108" max="14111" width="4.7109375" style="142" customWidth="1"/>
    <col min="14112" max="14336" width="8.85546875" style="142"/>
    <col min="14337" max="14337" width="4.28515625" style="142" customWidth="1"/>
    <col min="14338" max="14350" width="3.28515625" style="142" customWidth="1"/>
    <col min="14351" max="14351" width="4.140625" style="142" customWidth="1"/>
    <col min="14352" max="14363" width="3.28515625" style="142" customWidth="1"/>
    <col min="14364" max="14367" width="4.7109375" style="142" customWidth="1"/>
    <col min="14368" max="14592" width="8.85546875" style="142"/>
    <col min="14593" max="14593" width="4.28515625" style="142" customWidth="1"/>
    <col min="14594" max="14606" width="3.28515625" style="142" customWidth="1"/>
    <col min="14607" max="14607" width="4.140625" style="142" customWidth="1"/>
    <col min="14608" max="14619" width="3.28515625" style="142" customWidth="1"/>
    <col min="14620" max="14623" width="4.7109375" style="142" customWidth="1"/>
    <col min="14624" max="14848" width="8.85546875" style="142"/>
    <col min="14849" max="14849" width="4.28515625" style="142" customWidth="1"/>
    <col min="14850" max="14862" width="3.28515625" style="142" customWidth="1"/>
    <col min="14863" max="14863" width="4.140625" style="142" customWidth="1"/>
    <col min="14864" max="14875" width="3.28515625" style="142" customWidth="1"/>
    <col min="14876" max="14879" width="4.7109375" style="142" customWidth="1"/>
    <col min="14880" max="15104" width="8.85546875" style="142"/>
    <col min="15105" max="15105" width="4.28515625" style="142" customWidth="1"/>
    <col min="15106" max="15118" width="3.28515625" style="142" customWidth="1"/>
    <col min="15119" max="15119" width="4.140625" style="142" customWidth="1"/>
    <col min="15120" max="15131" width="3.28515625" style="142" customWidth="1"/>
    <col min="15132" max="15135" width="4.7109375" style="142" customWidth="1"/>
    <col min="15136" max="15360" width="8.85546875" style="142"/>
    <col min="15361" max="15361" width="4.28515625" style="142" customWidth="1"/>
    <col min="15362" max="15374" width="3.28515625" style="142" customWidth="1"/>
    <col min="15375" max="15375" width="4.140625" style="142" customWidth="1"/>
    <col min="15376" max="15387" width="3.28515625" style="142" customWidth="1"/>
    <col min="15388" max="15391" width="4.7109375" style="142" customWidth="1"/>
    <col min="15392" max="15616" width="8.85546875" style="142"/>
    <col min="15617" max="15617" width="4.28515625" style="142" customWidth="1"/>
    <col min="15618" max="15630" width="3.28515625" style="142" customWidth="1"/>
    <col min="15631" max="15631" width="4.140625" style="142" customWidth="1"/>
    <col min="15632" max="15643" width="3.28515625" style="142" customWidth="1"/>
    <col min="15644" max="15647" width="4.7109375" style="142" customWidth="1"/>
    <col min="15648" max="15872" width="8.85546875" style="142"/>
    <col min="15873" max="15873" width="4.28515625" style="142" customWidth="1"/>
    <col min="15874" max="15886" width="3.28515625" style="142" customWidth="1"/>
    <col min="15887" max="15887" width="4.140625" style="142" customWidth="1"/>
    <col min="15888" max="15899" width="3.28515625" style="142" customWidth="1"/>
    <col min="15900" max="15903" width="4.7109375" style="142" customWidth="1"/>
    <col min="15904" max="16128" width="8.85546875" style="142"/>
    <col min="16129" max="16129" width="4.28515625" style="142" customWidth="1"/>
    <col min="16130" max="16142" width="3.28515625" style="142" customWidth="1"/>
    <col min="16143" max="16143" width="4.140625" style="142" customWidth="1"/>
    <col min="16144" max="16155" width="3.28515625" style="142" customWidth="1"/>
    <col min="16156" max="16159" width="4.7109375" style="142" customWidth="1"/>
    <col min="16160" max="16384" width="8.85546875" style="142"/>
  </cols>
  <sheetData>
    <row r="1" spans="1:27" ht="33.75" customHeight="1" x14ac:dyDescent="0.55000000000000004">
      <c r="A1" s="411" t="s">
        <v>363</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row>
    <row r="2" spans="1:27" ht="5.25" customHeight="1" x14ac:dyDescent="0.2">
      <c r="A2" s="139"/>
      <c r="B2" s="139"/>
      <c r="C2" s="110"/>
      <c r="D2" s="110"/>
      <c r="E2" s="110"/>
      <c r="F2" s="110"/>
      <c r="G2" s="110"/>
      <c r="H2" s="110"/>
      <c r="I2" s="110"/>
      <c r="J2" s="110"/>
      <c r="K2" s="110"/>
      <c r="L2" s="110"/>
      <c r="M2" s="110"/>
      <c r="N2" s="110"/>
      <c r="O2" s="110"/>
      <c r="P2" s="110"/>
      <c r="Q2" s="110"/>
      <c r="R2" s="110"/>
      <c r="S2" s="112"/>
      <c r="T2" s="112"/>
      <c r="U2" s="112"/>
      <c r="V2" s="110"/>
      <c r="W2" s="110"/>
      <c r="X2" s="110"/>
      <c r="Y2" s="110"/>
      <c r="Z2" s="110"/>
      <c r="AA2" s="110"/>
    </row>
    <row r="3" spans="1:27" s="110" customFormat="1" ht="15" customHeight="1" x14ac:dyDescent="0.2">
      <c r="A3" s="413">
        <v>1</v>
      </c>
      <c r="B3" s="416" t="s">
        <v>341</v>
      </c>
      <c r="C3" s="417"/>
      <c r="D3" s="417"/>
      <c r="E3" s="417"/>
      <c r="F3" s="417"/>
      <c r="G3" s="417"/>
      <c r="H3" s="417"/>
      <c r="I3" s="417"/>
      <c r="J3" s="417"/>
      <c r="K3" s="417"/>
      <c r="L3" s="417"/>
      <c r="M3" s="417"/>
      <c r="N3" s="418"/>
      <c r="O3" s="413" t="s">
        <v>342</v>
      </c>
      <c r="P3" s="419" t="s">
        <v>343</v>
      </c>
      <c r="Q3" s="420"/>
      <c r="R3" s="420"/>
      <c r="S3" s="420"/>
      <c r="T3" s="420"/>
      <c r="U3" s="420"/>
      <c r="V3" s="420"/>
      <c r="W3" s="420"/>
      <c r="X3" s="420"/>
      <c r="Y3" s="420"/>
      <c r="Z3" s="420"/>
      <c r="AA3" s="421"/>
    </row>
    <row r="4" spans="1:27" s="110" customFormat="1" ht="6" customHeight="1" x14ac:dyDescent="0.2">
      <c r="A4" s="414"/>
      <c r="B4" s="113"/>
      <c r="C4" s="114"/>
      <c r="D4" s="114"/>
      <c r="E4" s="114"/>
      <c r="F4" s="114"/>
      <c r="G4" s="114"/>
      <c r="H4" s="114"/>
      <c r="I4" s="114"/>
      <c r="J4" s="114"/>
      <c r="K4" s="114"/>
      <c r="L4" s="114"/>
      <c r="M4" s="114"/>
      <c r="N4" s="115"/>
      <c r="O4" s="414"/>
      <c r="P4" s="116"/>
      <c r="Q4" s="138"/>
      <c r="R4" s="138"/>
      <c r="S4" s="138"/>
      <c r="T4" s="138"/>
      <c r="U4" s="138"/>
      <c r="V4" s="138"/>
      <c r="W4" s="138"/>
      <c r="X4" s="138"/>
      <c r="Y4" s="138"/>
      <c r="Z4" s="138"/>
      <c r="AA4" s="118"/>
    </row>
    <row r="5" spans="1:27" s="110" customFormat="1" ht="17.25" customHeight="1" x14ac:dyDescent="0.2">
      <c r="A5" s="414"/>
      <c r="B5" s="116"/>
      <c r="C5" s="183">
        <f>'IT 11GA (2023)'!D11</f>
        <v>2</v>
      </c>
      <c r="D5" s="183">
        <f>'IT 11GA (2023)'!E11</f>
        <v>0</v>
      </c>
      <c r="E5" s="183">
        <f>'IT 11GA (2023)'!F11</f>
        <v>2</v>
      </c>
      <c r="F5" s="183">
        <f>'IT 11GA (2023)'!G11</f>
        <v>3</v>
      </c>
      <c r="G5" s="183" t="str">
        <f>'IT 11GA (2023)'!H11</f>
        <v>-</v>
      </c>
      <c r="H5" s="183">
        <f>'IT 11GA (2023)'!I11</f>
        <v>2</v>
      </c>
      <c r="I5" s="183">
        <f>'IT 11GA (2023)'!J11</f>
        <v>4</v>
      </c>
      <c r="K5" s="139"/>
      <c r="L5" s="139"/>
      <c r="M5" s="139"/>
      <c r="N5" s="119"/>
      <c r="O5" s="414"/>
      <c r="P5" s="120"/>
      <c r="Q5" s="183">
        <f>'IT10B Page-1 (2023)'!M2</f>
        <v>3</v>
      </c>
      <c r="R5" s="183">
        <f>'IT10B Page-1 (2023)'!N2</f>
        <v>0</v>
      </c>
      <c r="S5" s="183" t="str">
        <f>'IT10B Page-1 (2023)'!O2</f>
        <v>-</v>
      </c>
      <c r="T5" s="183">
        <f>'IT10B Page-1 (2023)'!P2</f>
        <v>0</v>
      </c>
      <c r="U5" s="183">
        <f>'IT10B Page-1 (2023)'!Q2</f>
        <v>6</v>
      </c>
      <c r="V5" s="183" t="str">
        <f>'IT10B Page-1 (2023)'!R2</f>
        <v>-</v>
      </c>
      <c r="W5" s="183">
        <f>'IT10B Page-1 (2023)'!S2</f>
        <v>2</v>
      </c>
      <c r="X5" s="183">
        <f>'IT10B Page-1 (2023)'!T2</f>
        <v>0</v>
      </c>
      <c r="Y5" s="183">
        <f>'IT10B Page-1 (2023)'!U2</f>
        <v>2</v>
      </c>
      <c r="Z5" s="183">
        <f>'IT10B Page-1 (2023)'!V2</f>
        <v>3</v>
      </c>
      <c r="AA5" s="119"/>
    </row>
    <row r="6" spans="1:27" s="110" customFormat="1" ht="5.25" customHeight="1" x14ac:dyDescent="0.2">
      <c r="A6" s="415"/>
      <c r="B6" s="121"/>
      <c r="C6" s="122"/>
      <c r="D6" s="122"/>
      <c r="E6" s="123"/>
      <c r="F6" s="123"/>
      <c r="G6" s="123"/>
      <c r="H6" s="123"/>
      <c r="I6" s="123"/>
      <c r="J6" s="123"/>
      <c r="K6" s="122"/>
      <c r="L6" s="122"/>
      <c r="M6" s="122"/>
      <c r="N6" s="124"/>
      <c r="O6" s="415"/>
      <c r="P6" s="125"/>
      <c r="Q6" s="122"/>
      <c r="R6" s="122"/>
      <c r="S6" s="126"/>
      <c r="T6" s="126"/>
      <c r="U6" s="126"/>
      <c r="V6" s="126"/>
      <c r="W6" s="126"/>
      <c r="X6" s="126"/>
      <c r="Y6" s="126"/>
      <c r="Z6" s="126"/>
      <c r="AA6" s="127"/>
    </row>
    <row r="7" spans="1:27" s="110" customFormat="1" ht="21.75" x14ac:dyDescent="0.2">
      <c r="A7" s="413">
        <v>3</v>
      </c>
      <c r="B7" s="419" t="s">
        <v>1</v>
      </c>
      <c r="C7" s="422"/>
      <c r="D7" s="422"/>
      <c r="E7" s="422"/>
      <c r="F7" s="422"/>
      <c r="G7" s="422"/>
      <c r="H7" s="422"/>
      <c r="I7" s="422"/>
      <c r="J7" s="422"/>
      <c r="K7" s="422"/>
      <c r="L7" s="422"/>
      <c r="M7" s="422"/>
      <c r="N7" s="423"/>
      <c r="O7" s="413">
        <v>4</v>
      </c>
      <c r="P7" s="424" t="s">
        <v>347</v>
      </c>
      <c r="Q7" s="424"/>
      <c r="R7" s="424"/>
      <c r="S7" s="424"/>
      <c r="T7" s="424"/>
      <c r="U7" s="424"/>
      <c r="V7" s="424"/>
      <c r="W7" s="424"/>
      <c r="X7" s="424"/>
      <c r="Y7" s="424"/>
      <c r="Z7" s="424"/>
      <c r="AA7" s="425"/>
    </row>
    <row r="8" spans="1:27" s="110" customFormat="1" ht="21.75" x14ac:dyDescent="0.2">
      <c r="A8" s="414"/>
      <c r="B8" s="426" t="str">
        <f>'IT 11GA (2023)'!F7</f>
        <v>মো. আব্দুল মান্নান</v>
      </c>
      <c r="C8" s="385"/>
      <c r="D8" s="385"/>
      <c r="E8" s="385"/>
      <c r="F8" s="385"/>
      <c r="G8" s="385"/>
      <c r="H8" s="385"/>
      <c r="I8" s="385"/>
      <c r="J8" s="385"/>
      <c r="K8" s="385"/>
      <c r="L8" s="385"/>
      <c r="M8" s="385"/>
      <c r="N8" s="427"/>
      <c r="O8" s="414"/>
      <c r="P8" s="183">
        <f>'IT 11GA (2023)'!G9</f>
        <v>1</v>
      </c>
      <c r="Q8" s="183">
        <f>'IT 11GA (2023)'!H9</f>
        <v>2</v>
      </c>
      <c r="R8" s="183">
        <f>'IT 11GA (2023)'!I9</f>
        <v>3</v>
      </c>
      <c r="S8" s="183">
        <f>'IT 11GA (2023)'!J9</f>
        <v>4</v>
      </c>
      <c r="T8" s="183">
        <f>'IT 11GA (2023)'!K9</f>
        <v>5</v>
      </c>
      <c r="U8" s="183">
        <f>'IT 11GA (2023)'!L9</f>
        <v>6</v>
      </c>
      <c r="V8" s="183">
        <f>'IT 11GA (2023)'!M9</f>
        <v>7</v>
      </c>
      <c r="W8" s="183">
        <f>'IT 11GA (2023)'!N9</f>
        <v>8</v>
      </c>
      <c r="X8" s="183">
        <f>'IT 11GA (2023)'!O9</f>
        <v>9</v>
      </c>
      <c r="Y8" s="183">
        <f>'IT 11GA (2023)'!P9</f>
        <v>1</v>
      </c>
      <c r="Z8" s="183">
        <f>'IT 11GA (2023)'!Q9</f>
        <v>2</v>
      </c>
      <c r="AA8" s="183">
        <f>'IT 11GA (2023)'!R9</f>
        <v>3</v>
      </c>
    </row>
    <row r="9" spans="1:27" ht="4.5" customHeight="1" x14ac:dyDescent="0.2">
      <c r="A9" s="415"/>
      <c r="B9" s="428"/>
      <c r="C9" s="429"/>
      <c r="D9" s="429"/>
      <c r="E9" s="429"/>
      <c r="F9" s="429"/>
      <c r="G9" s="429"/>
      <c r="H9" s="429"/>
      <c r="I9" s="429"/>
      <c r="J9" s="429"/>
      <c r="K9" s="429"/>
      <c r="L9" s="429"/>
      <c r="M9" s="429"/>
      <c r="N9" s="430"/>
      <c r="O9" s="415"/>
      <c r="P9" s="122"/>
      <c r="Q9" s="128"/>
      <c r="R9" s="128"/>
      <c r="S9" s="128"/>
      <c r="T9" s="128"/>
      <c r="U9" s="128"/>
      <c r="V9" s="128"/>
      <c r="W9" s="128"/>
      <c r="X9" s="128"/>
      <c r="Y9" s="128"/>
      <c r="Z9" s="128"/>
      <c r="AA9" s="129"/>
    </row>
    <row r="10" spans="1:27" ht="9.75" customHeight="1" x14ac:dyDescent="0.2">
      <c r="A10" s="139"/>
      <c r="B10" s="139"/>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7" ht="21.75" x14ac:dyDescent="0.2">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27" ht="37.5" customHeight="1" x14ac:dyDescent="0.2">
      <c r="A12" s="407" t="s">
        <v>243</v>
      </c>
      <c r="B12" s="408"/>
      <c r="C12" s="409" t="s">
        <v>225</v>
      </c>
      <c r="D12" s="409"/>
      <c r="E12" s="409"/>
      <c r="F12" s="409"/>
      <c r="G12" s="409"/>
      <c r="H12" s="409"/>
      <c r="I12" s="409"/>
      <c r="J12" s="409"/>
      <c r="K12" s="409"/>
      <c r="L12" s="409"/>
      <c r="M12" s="409"/>
      <c r="N12" s="409"/>
      <c r="O12" s="409"/>
      <c r="P12" s="409"/>
      <c r="Q12" s="409" t="s">
        <v>4</v>
      </c>
      <c r="R12" s="409"/>
      <c r="S12" s="409"/>
      <c r="T12" s="409"/>
      <c r="U12" s="409"/>
      <c r="V12" s="409"/>
      <c r="W12" s="410" t="s">
        <v>189</v>
      </c>
      <c r="X12" s="410"/>
      <c r="Y12" s="410"/>
      <c r="Z12" s="410"/>
      <c r="AA12" s="410"/>
    </row>
    <row r="13" spans="1:27" ht="21.75" customHeight="1" x14ac:dyDescent="0.2">
      <c r="A13" s="389">
        <v>1</v>
      </c>
      <c r="B13" s="390"/>
      <c r="C13" s="391" t="s">
        <v>5</v>
      </c>
      <c r="D13" s="392"/>
      <c r="E13" s="392"/>
      <c r="F13" s="392"/>
      <c r="G13" s="392"/>
      <c r="H13" s="392"/>
      <c r="I13" s="392"/>
      <c r="J13" s="392"/>
      <c r="K13" s="392"/>
      <c r="L13" s="392"/>
      <c r="M13" s="392"/>
      <c r="N13" s="392"/>
      <c r="O13" s="392"/>
      <c r="P13" s="393"/>
      <c r="Q13" s="394">
        <f>'Schedule-1 (Salary)'!Y23</f>
        <v>856800</v>
      </c>
      <c r="R13" s="395"/>
      <c r="S13" s="395"/>
      <c r="T13" s="395"/>
      <c r="U13" s="395"/>
      <c r="V13" s="396"/>
      <c r="W13" s="386" t="s">
        <v>366</v>
      </c>
      <c r="X13" s="387"/>
      <c r="Y13" s="387"/>
      <c r="Z13" s="387"/>
      <c r="AA13" s="388"/>
    </row>
    <row r="14" spans="1:27" ht="50.1" customHeight="1" x14ac:dyDescent="0.2">
      <c r="A14" s="389">
        <v>2</v>
      </c>
      <c r="B14" s="390"/>
      <c r="C14" s="404" t="s">
        <v>7</v>
      </c>
      <c r="D14" s="405"/>
      <c r="E14" s="405"/>
      <c r="F14" s="405"/>
      <c r="G14" s="405"/>
      <c r="H14" s="405"/>
      <c r="I14" s="405"/>
      <c r="J14" s="405"/>
      <c r="K14" s="405"/>
      <c r="L14" s="405"/>
      <c r="M14" s="405"/>
      <c r="N14" s="405"/>
      <c r="O14" s="405"/>
      <c r="P14" s="406"/>
      <c r="Q14" s="394">
        <f>'Agriculture Income '!W15</f>
        <v>663400</v>
      </c>
      <c r="R14" s="395"/>
      <c r="S14" s="395"/>
      <c r="T14" s="395"/>
      <c r="U14" s="395"/>
      <c r="V14" s="396"/>
      <c r="W14" s="386" t="s">
        <v>366</v>
      </c>
      <c r="X14" s="387"/>
      <c r="Y14" s="387"/>
      <c r="Z14" s="387"/>
      <c r="AA14" s="388"/>
    </row>
    <row r="15" spans="1:27" ht="50.1" customHeight="1" x14ac:dyDescent="0.2">
      <c r="A15" s="389">
        <v>3</v>
      </c>
      <c r="B15" s="390"/>
      <c r="C15" s="391" t="s">
        <v>234</v>
      </c>
      <c r="D15" s="392"/>
      <c r="E15" s="392"/>
      <c r="F15" s="392"/>
      <c r="G15" s="392"/>
      <c r="H15" s="392"/>
      <c r="I15" s="392"/>
      <c r="J15" s="392"/>
      <c r="K15" s="392"/>
      <c r="L15" s="392"/>
      <c r="M15" s="392"/>
      <c r="N15" s="392"/>
      <c r="O15" s="392"/>
      <c r="P15" s="393"/>
      <c r="Q15" s="394">
        <f>'Tax Deducted at Source'!R15+'Tax Deducted at Source'!R20</f>
        <v>105163</v>
      </c>
      <c r="R15" s="395"/>
      <c r="S15" s="395"/>
      <c r="T15" s="395"/>
      <c r="U15" s="395"/>
      <c r="V15" s="396"/>
      <c r="W15" s="386" t="s">
        <v>366</v>
      </c>
      <c r="X15" s="387"/>
      <c r="Y15" s="387"/>
      <c r="Z15" s="387"/>
      <c r="AA15" s="388"/>
    </row>
    <row r="16" spans="1:27" ht="50.1" customHeight="1" x14ac:dyDescent="0.2">
      <c r="A16" s="389">
        <v>5</v>
      </c>
      <c r="B16" s="390"/>
      <c r="C16" s="391" t="s">
        <v>364</v>
      </c>
      <c r="D16" s="392"/>
      <c r="E16" s="392"/>
      <c r="F16" s="392"/>
      <c r="G16" s="392"/>
      <c r="H16" s="392"/>
      <c r="I16" s="392"/>
      <c r="J16" s="392"/>
      <c r="K16" s="392"/>
      <c r="L16" s="392"/>
      <c r="M16" s="392"/>
      <c r="N16" s="392"/>
      <c r="O16" s="392"/>
      <c r="P16" s="393"/>
      <c r="Q16" s="394">
        <f>'Tax Deducted at Source'!R26</f>
        <v>16000</v>
      </c>
      <c r="R16" s="395"/>
      <c r="S16" s="395"/>
      <c r="T16" s="395"/>
      <c r="U16" s="395"/>
      <c r="V16" s="396"/>
      <c r="W16" s="386" t="s">
        <v>366</v>
      </c>
      <c r="X16" s="387"/>
      <c r="Y16" s="387"/>
      <c r="Z16" s="387"/>
      <c r="AA16" s="388"/>
    </row>
    <row r="17" spans="1:27" s="143" customFormat="1" ht="21.75" x14ac:dyDescent="0.2">
      <c r="A17" s="397" t="s">
        <v>365</v>
      </c>
      <c r="B17" s="398"/>
      <c r="C17" s="398"/>
      <c r="D17" s="398"/>
      <c r="E17" s="398"/>
      <c r="F17" s="398"/>
      <c r="G17" s="398"/>
      <c r="H17" s="398"/>
      <c r="I17" s="398"/>
      <c r="J17" s="398"/>
      <c r="K17" s="398"/>
      <c r="L17" s="398"/>
      <c r="M17" s="398"/>
      <c r="N17" s="398"/>
      <c r="O17" s="398"/>
      <c r="P17" s="399"/>
      <c r="Q17" s="400">
        <f>SUM(Q13:V16)</f>
        <v>1641363</v>
      </c>
      <c r="R17" s="401"/>
      <c r="S17" s="401"/>
      <c r="T17" s="401"/>
      <c r="U17" s="401"/>
      <c r="V17" s="402"/>
      <c r="W17" s="403"/>
      <c r="X17" s="403"/>
      <c r="Y17" s="403"/>
      <c r="Z17" s="403"/>
      <c r="AA17" s="403"/>
    </row>
    <row r="18" spans="1:27" ht="21.75" x14ac:dyDescent="0.2">
      <c r="A18" s="133"/>
      <c r="B18" s="110"/>
      <c r="C18" s="110"/>
      <c r="D18" s="110"/>
      <c r="E18" s="110"/>
      <c r="F18" s="110"/>
      <c r="G18" s="110"/>
      <c r="H18" s="110"/>
      <c r="I18" s="110"/>
      <c r="J18" s="110"/>
      <c r="K18" s="110"/>
      <c r="L18" s="110"/>
      <c r="M18" s="110"/>
      <c r="N18" s="110"/>
      <c r="O18" s="110"/>
      <c r="P18" s="110"/>
      <c r="Q18" s="110"/>
      <c r="R18" s="139"/>
      <c r="S18" s="135"/>
      <c r="T18" s="135"/>
      <c r="U18" s="135"/>
      <c r="V18" s="135"/>
      <c r="W18" s="135"/>
      <c r="X18" s="135"/>
      <c r="Y18" s="135"/>
      <c r="Z18" s="135"/>
      <c r="AA18" s="135"/>
    </row>
    <row r="19" spans="1:27" ht="21.75" x14ac:dyDescent="0.2">
      <c r="A19" s="133"/>
      <c r="B19" s="110"/>
      <c r="C19" s="110"/>
      <c r="D19" s="110"/>
      <c r="E19" s="110"/>
      <c r="F19" s="110"/>
      <c r="G19" s="110"/>
      <c r="H19" s="110"/>
      <c r="I19" s="110"/>
      <c r="J19" s="110"/>
      <c r="K19" s="110"/>
      <c r="L19" s="110"/>
      <c r="M19" s="110"/>
      <c r="N19" s="110"/>
      <c r="O19" s="110"/>
      <c r="P19" s="110"/>
      <c r="Q19" s="110"/>
      <c r="R19" s="139"/>
      <c r="S19" s="135"/>
      <c r="T19" s="135"/>
      <c r="U19" s="135"/>
      <c r="V19" s="135"/>
      <c r="W19" s="135"/>
      <c r="X19" s="135"/>
      <c r="Y19" s="135"/>
      <c r="Z19" s="135"/>
      <c r="AA19" s="135"/>
    </row>
    <row r="20" spans="1:27" s="110" customFormat="1" ht="21.75" x14ac:dyDescent="0.2">
      <c r="A20" s="383" t="s">
        <v>1</v>
      </c>
      <c r="B20" s="383"/>
      <c r="C20" s="383"/>
      <c r="D20" s="383"/>
      <c r="E20" s="383"/>
      <c r="F20" s="383"/>
      <c r="G20" s="383"/>
      <c r="H20" s="383"/>
      <c r="I20" s="383"/>
      <c r="J20" s="383"/>
      <c r="K20" s="383"/>
      <c r="L20" s="383"/>
      <c r="M20" s="383"/>
      <c r="N20" s="384" t="s">
        <v>351</v>
      </c>
      <c r="O20" s="384"/>
      <c r="P20" s="384"/>
      <c r="Q20" s="384"/>
      <c r="R20" s="384"/>
      <c r="S20" s="384"/>
      <c r="T20" s="384"/>
      <c r="U20" s="384"/>
      <c r="V20" s="384"/>
      <c r="W20" s="384"/>
      <c r="X20" s="384"/>
      <c r="Y20" s="384"/>
      <c r="Z20" s="384"/>
      <c r="AA20" s="384"/>
    </row>
    <row r="21" spans="1:27" s="110" customFormat="1" ht="21.75" x14ac:dyDescent="0.2">
      <c r="A21" s="385" t="str">
        <f>B8</f>
        <v>মো. আব্দুল মান্নান</v>
      </c>
      <c r="B21" s="385"/>
      <c r="C21" s="385"/>
      <c r="D21" s="385"/>
      <c r="E21" s="385"/>
      <c r="F21" s="385"/>
      <c r="G21" s="385"/>
      <c r="H21" s="385"/>
      <c r="I21" s="385"/>
      <c r="J21" s="385"/>
      <c r="K21" s="385"/>
      <c r="L21" s="385"/>
      <c r="M21" s="385"/>
    </row>
    <row r="22" spans="1:27" s="110" customFormat="1" ht="21.75" x14ac:dyDescent="0.2">
      <c r="A22" s="140"/>
      <c r="B22" s="140"/>
      <c r="C22" s="140"/>
      <c r="D22" s="140"/>
      <c r="E22" s="140"/>
      <c r="F22" s="140"/>
      <c r="G22" s="140"/>
      <c r="H22" s="140"/>
      <c r="I22" s="140"/>
      <c r="J22" s="140"/>
      <c r="K22" s="140"/>
      <c r="L22" s="140"/>
      <c r="M22" s="140"/>
    </row>
    <row r="23" spans="1:27" s="110" customFormat="1" ht="21.75" x14ac:dyDescent="0.2">
      <c r="A23" s="140"/>
      <c r="B23" s="140"/>
      <c r="C23" s="140"/>
      <c r="D23" s="140"/>
      <c r="E23" s="140"/>
      <c r="F23" s="140"/>
      <c r="G23" s="140"/>
      <c r="H23" s="140"/>
      <c r="I23" s="140"/>
      <c r="J23" s="140"/>
      <c r="K23" s="140"/>
      <c r="L23" s="140"/>
      <c r="M23" s="140"/>
    </row>
    <row r="24" spans="1:27" s="110" customFormat="1" ht="21.75" x14ac:dyDescent="0.2">
      <c r="A24" s="140"/>
      <c r="B24" s="140"/>
      <c r="C24" s="140"/>
      <c r="D24" s="140"/>
      <c r="E24" s="140"/>
      <c r="F24" s="140"/>
      <c r="G24" s="140"/>
      <c r="H24" s="140"/>
      <c r="I24" s="140"/>
      <c r="J24" s="140"/>
      <c r="K24" s="140"/>
      <c r="L24" s="140"/>
      <c r="M24" s="140"/>
    </row>
    <row r="25" spans="1:27" s="110" customFormat="1" ht="21.75" x14ac:dyDescent="0.2">
      <c r="A25" s="140"/>
      <c r="B25" s="140"/>
      <c r="C25" s="140"/>
      <c r="D25" s="140"/>
      <c r="E25" s="140"/>
      <c r="F25" s="140"/>
      <c r="G25" s="140"/>
      <c r="H25" s="140"/>
      <c r="I25" s="140"/>
      <c r="J25" s="140"/>
      <c r="K25" s="140"/>
      <c r="L25" s="140"/>
      <c r="M25" s="140"/>
    </row>
    <row r="26" spans="1:27" s="110" customFormat="1" ht="21.75" x14ac:dyDescent="0.2">
      <c r="A26" s="140"/>
      <c r="B26" s="140"/>
      <c r="C26" s="140"/>
      <c r="D26" s="140"/>
      <c r="E26" s="140"/>
      <c r="F26" s="140"/>
      <c r="G26" s="140"/>
      <c r="H26" s="140"/>
      <c r="I26" s="140"/>
      <c r="J26" s="140"/>
      <c r="K26" s="140"/>
      <c r="L26" s="140"/>
      <c r="M26" s="140"/>
    </row>
    <row r="27" spans="1:27" s="110" customFormat="1" ht="21.75" x14ac:dyDescent="0.2">
      <c r="A27" s="140"/>
      <c r="B27" s="140"/>
      <c r="C27" s="140"/>
      <c r="D27" s="140"/>
      <c r="E27" s="140"/>
      <c r="F27" s="140"/>
      <c r="G27" s="140"/>
      <c r="H27" s="140"/>
      <c r="I27" s="140"/>
      <c r="J27" s="140"/>
      <c r="K27" s="140"/>
      <c r="L27" s="140"/>
      <c r="M27" s="140"/>
    </row>
    <row r="28" spans="1:27" s="110" customFormat="1" ht="21.75" x14ac:dyDescent="0.2">
      <c r="A28" s="139"/>
      <c r="B28" s="139"/>
      <c r="P28" s="63">
        <f>'Tax Comutation Sheet (P-3)'!C29</f>
        <v>1</v>
      </c>
      <c r="Q28" s="63">
        <f>'Tax Comutation Sheet (P-3)'!D29</f>
        <v>7</v>
      </c>
      <c r="R28" s="63" t="str">
        <f>'Tax Comutation Sheet (P-3)'!E29</f>
        <v>-</v>
      </c>
      <c r="S28" s="63">
        <f>'Tax Comutation Sheet (P-3)'!F29</f>
        <v>0</v>
      </c>
      <c r="T28" s="63">
        <f>'Tax Comutation Sheet (P-3)'!G29</f>
        <v>9</v>
      </c>
      <c r="U28" s="63" t="str">
        <f>'Tax Comutation Sheet (P-3)'!H29</f>
        <v>-</v>
      </c>
      <c r="V28" s="63">
        <f>'Tax Comutation Sheet (P-3)'!I29</f>
        <v>2</v>
      </c>
      <c r="W28" s="63">
        <f>'Tax Comutation Sheet (P-3)'!J29</f>
        <v>0</v>
      </c>
      <c r="X28" s="63">
        <f>'Tax Comutation Sheet (P-3)'!K29</f>
        <v>2</v>
      </c>
      <c r="Y28" s="63">
        <f>'Tax Comutation Sheet (P-3)'!L29</f>
        <v>3</v>
      </c>
    </row>
  </sheetData>
  <mergeCells count="36">
    <mergeCell ref="A7:A9"/>
    <mergeCell ref="B7:N7"/>
    <mergeCell ref="O7:O9"/>
    <mergeCell ref="P7:AA7"/>
    <mergeCell ref="B8:N9"/>
    <mergeCell ref="A1:AA1"/>
    <mergeCell ref="A3:A6"/>
    <mergeCell ref="B3:N3"/>
    <mergeCell ref="O3:O6"/>
    <mergeCell ref="P3:AA3"/>
    <mergeCell ref="A12:B12"/>
    <mergeCell ref="C12:P12"/>
    <mergeCell ref="Q12:V12"/>
    <mergeCell ref="W12:AA12"/>
    <mergeCell ref="A13:B13"/>
    <mergeCell ref="C13:P13"/>
    <mergeCell ref="Q13:V13"/>
    <mergeCell ref="W13:AA13"/>
    <mergeCell ref="A14:B14"/>
    <mergeCell ref="C14:P14"/>
    <mergeCell ref="Q14:V14"/>
    <mergeCell ref="W14:AA14"/>
    <mergeCell ref="A15:B15"/>
    <mergeCell ref="C15:P15"/>
    <mergeCell ref="Q15:V15"/>
    <mergeCell ref="W15:AA15"/>
    <mergeCell ref="A20:M20"/>
    <mergeCell ref="N20:AA20"/>
    <mergeCell ref="A21:M21"/>
    <mergeCell ref="W16:AA16"/>
    <mergeCell ref="A16:B16"/>
    <mergeCell ref="C16:P16"/>
    <mergeCell ref="Q16:V16"/>
    <mergeCell ref="A17:P17"/>
    <mergeCell ref="Q17:V17"/>
    <mergeCell ref="W17:AA17"/>
  </mergeCells>
  <pageMargins left="0.75" right="0.75" top="0.75" bottom="0.75" header="0.5" footer="0.5"/>
  <pageSetup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topLeftCell="A4" zoomScale="110" zoomScaleNormal="85" zoomScaleSheetLayoutView="110" workbookViewId="0">
      <selection activeCell="F17" sqref="F17"/>
    </sheetView>
  </sheetViews>
  <sheetFormatPr defaultColWidth="9.140625" defaultRowHeight="16.5" x14ac:dyDescent="0.2"/>
  <cols>
    <col min="1" max="1" width="4.5703125" style="66" bestFit="1" customWidth="1"/>
    <col min="2" max="2" width="13" style="67" customWidth="1"/>
    <col min="3" max="3" width="13.7109375" style="66" bestFit="1" customWidth="1"/>
    <col min="4" max="4" width="10.140625" style="66" bestFit="1" customWidth="1"/>
    <col min="5" max="5" width="9.5703125" style="66" bestFit="1" customWidth="1"/>
    <col min="6" max="6" width="9.85546875" style="66" bestFit="1" customWidth="1"/>
    <col min="7" max="7" width="9.42578125" style="66" bestFit="1" customWidth="1"/>
    <col min="8" max="9" width="10.28515625" style="66" bestFit="1" customWidth="1"/>
    <col min="10" max="10" width="9.42578125" style="66" bestFit="1" customWidth="1"/>
    <col min="11" max="11" width="15.28515625" style="66" bestFit="1" customWidth="1"/>
    <col min="12" max="13" width="10.7109375" style="66" customWidth="1"/>
    <col min="14" max="14" width="9.7109375" style="66" customWidth="1"/>
    <col min="15" max="15" width="10.42578125" style="66" bestFit="1" customWidth="1"/>
    <col min="16" max="16" width="11.42578125" style="66" bestFit="1" customWidth="1"/>
    <col min="17" max="17" width="13.140625" style="66" bestFit="1" customWidth="1"/>
    <col min="18" max="18" width="15" style="66" bestFit="1" customWidth="1"/>
    <col min="19" max="256" width="9.140625" style="66"/>
    <col min="257" max="257" width="4.28515625" style="66" bestFit="1" customWidth="1"/>
    <col min="258" max="258" width="13" style="66" customWidth="1"/>
    <col min="259" max="259" width="10.7109375" style="66" bestFit="1" customWidth="1"/>
    <col min="260" max="260" width="11" style="66" bestFit="1" customWidth="1"/>
    <col min="261" max="261" width="10.85546875" style="66" bestFit="1" customWidth="1"/>
    <col min="262" max="264" width="10.85546875" style="66" customWidth="1"/>
    <col min="265" max="265" width="12" style="66" customWidth="1"/>
    <col min="266" max="266" width="10.85546875" style="66" customWidth="1"/>
    <col min="267" max="267" width="11.85546875" style="66" bestFit="1" customWidth="1"/>
    <col min="268" max="269" width="10.7109375" style="66" customWidth="1"/>
    <col min="270" max="270" width="9.7109375" style="66" customWidth="1"/>
    <col min="271" max="272" width="9.5703125" style="66" bestFit="1" customWidth="1"/>
    <col min="273" max="273" width="10.7109375" style="66" bestFit="1" customWidth="1"/>
    <col min="274" max="274" width="11.85546875" style="66" bestFit="1" customWidth="1"/>
    <col min="275" max="512" width="9.140625" style="66"/>
    <col min="513" max="513" width="4.28515625" style="66" bestFit="1" customWidth="1"/>
    <col min="514" max="514" width="13" style="66" customWidth="1"/>
    <col min="515" max="515" width="10.7109375" style="66" bestFit="1" customWidth="1"/>
    <col min="516" max="516" width="11" style="66" bestFit="1" customWidth="1"/>
    <col min="517" max="517" width="10.85546875" style="66" bestFit="1" customWidth="1"/>
    <col min="518" max="520" width="10.85546875" style="66" customWidth="1"/>
    <col min="521" max="521" width="12" style="66" customWidth="1"/>
    <col min="522" max="522" width="10.85546875" style="66" customWidth="1"/>
    <col min="523" max="523" width="11.85546875" style="66" bestFit="1" customWidth="1"/>
    <col min="524" max="525" width="10.7109375" style="66" customWidth="1"/>
    <col min="526" max="526" width="9.7109375" style="66" customWidth="1"/>
    <col min="527" max="528" width="9.5703125" style="66" bestFit="1" customWidth="1"/>
    <col min="529" max="529" width="10.7109375" style="66" bestFit="1" customWidth="1"/>
    <col min="530" max="530" width="11.85546875" style="66" bestFit="1" customWidth="1"/>
    <col min="531" max="768" width="9.140625" style="66"/>
    <col min="769" max="769" width="4.28515625" style="66" bestFit="1" customWidth="1"/>
    <col min="770" max="770" width="13" style="66" customWidth="1"/>
    <col min="771" max="771" width="10.7109375" style="66" bestFit="1" customWidth="1"/>
    <col min="772" max="772" width="11" style="66" bestFit="1" customWidth="1"/>
    <col min="773" max="773" width="10.85546875" style="66" bestFit="1" customWidth="1"/>
    <col min="774" max="776" width="10.85546875" style="66" customWidth="1"/>
    <col min="777" max="777" width="12" style="66" customWidth="1"/>
    <col min="778" max="778" width="10.85546875" style="66" customWidth="1"/>
    <col min="779" max="779" width="11.85546875" style="66" bestFit="1" customWidth="1"/>
    <col min="780" max="781" width="10.7109375" style="66" customWidth="1"/>
    <col min="782" max="782" width="9.7109375" style="66" customWidth="1"/>
    <col min="783" max="784" width="9.5703125" style="66" bestFit="1" customWidth="1"/>
    <col min="785" max="785" width="10.7109375" style="66" bestFit="1" customWidth="1"/>
    <col min="786" max="786" width="11.85546875" style="66" bestFit="1" customWidth="1"/>
    <col min="787" max="1024" width="9.140625" style="66"/>
    <col min="1025" max="1025" width="4.28515625" style="66" bestFit="1" customWidth="1"/>
    <col min="1026" max="1026" width="13" style="66" customWidth="1"/>
    <col min="1027" max="1027" width="10.7109375" style="66" bestFit="1" customWidth="1"/>
    <col min="1028" max="1028" width="11" style="66" bestFit="1" customWidth="1"/>
    <col min="1029" max="1029" width="10.85546875" style="66" bestFit="1" customWidth="1"/>
    <col min="1030" max="1032" width="10.85546875" style="66" customWidth="1"/>
    <col min="1033" max="1033" width="12" style="66" customWidth="1"/>
    <col min="1034" max="1034" width="10.85546875" style="66" customWidth="1"/>
    <col min="1035" max="1035" width="11.85546875" style="66" bestFit="1" customWidth="1"/>
    <col min="1036" max="1037" width="10.7109375" style="66" customWidth="1"/>
    <col min="1038" max="1038" width="9.7109375" style="66" customWidth="1"/>
    <col min="1039" max="1040" width="9.5703125" style="66" bestFit="1" customWidth="1"/>
    <col min="1041" max="1041" width="10.7109375" style="66" bestFit="1" customWidth="1"/>
    <col min="1042" max="1042" width="11.85546875" style="66" bestFit="1" customWidth="1"/>
    <col min="1043" max="1280" width="9.140625" style="66"/>
    <col min="1281" max="1281" width="4.28515625" style="66" bestFit="1" customWidth="1"/>
    <col min="1282" max="1282" width="13" style="66" customWidth="1"/>
    <col min="1283" max="1283" width="10.7109375" style="66" bestFit="1" customWidth="1"/>
    <col min="1284" max="1284" width="11" style="66" bestFit="1" customWidth="1"/>
    <col min="1285" max="1285" width="10.85546875" style="66" bestFit="1" customWidth="1"/>
    <col min="1286" max="1288" width="10.85546875" style="66" customWidth="1"/>
    <col min="1289" max="1289" width="12" style="66" customWidth="1"/>
    <col min="1290" max="1290" width="10.85546875" style="66" customWidth="1"/>
    <col min="1291" max="1291" width="11.85546875" style="66" bestFit="1" customWidth="1"/>
    <col min="1292" max="1293" width="10.7109375" style="66" customWidth="1"/>
    <col min="1294" max="1294" width="9.7109375" style="66" customWidth="1"/>
    <col min="1295" max="1296" width="9.5703125" style="66" bestFit="1" customWidth="1"/>
    <col min="1297" max="1297" width="10.7109375" style="66" bestFit="1" customWidth="1"/>
    <col min="1298" max="1298" width="11.85546875" style="66" bestFit="1" customWidth="1"/>
    <col min="1299" max="1536" width="9.140625" style="66"/>
    <col min="1537" max="1537" width="4.28515625" style="66" bestFit="1" customWidth="1"/>
    <col min="1538" max="1538" width="13" style="66" customWidth="1"/>
    <col min="1539" max="1539" width="10.7109375" style="66" bestFit="1" customWidth="1"/>
    <col min="1540" max="1540" width="11" style="66" bestFit="1" customWidth="1"/>
    <col min="1541" max="1541" width="10.85546875" style="66" bestFit="1" customWidth="1"/>
    <col min="1542" max="1544" width="10.85546875" style="66" customWidth="1"/>
    <col min="1545" max="1545" width="12" style="66" customWidth="1"/>
    <col min="1546" max="1546" width="10.85546875" style="66" customWidth="1"/>
    <col min="1547" max="1547" width="11.85546875" style="66" bestFit="1" customWidth="1"/>
    <col min="1548" max="1549" width="10.7109375" style="66" customWidth="1"/>
    <col min="1550" max="1550" width="9.7109375" style="66" customWidth="1"/>
    <col min="1551" max="1552" width="9.5703125" style="66" bestFit="1" customWidth="1"/>
    <col min="1553" max="1553" width="10.7109375" style="66" bestFit="1" customWidth="1"/>
    <col min="1554" max="1554" width="11.85546875" style="66" bestFit="1" customWidth="1"/>
    <col min="1555" max="1792" width="9.140625" style="66"/>
    <col min="1793" max="1793" width="4.28515625" style="66" bestFit="1" customWidth="1"/>
    <col min="1794" max="1794" width="13" style="66" customWidth="1"/>
    <col min="1795" max="1795" width="10.7109375" style="66" bestFit="1" customWidth="1"/>
    <col min="1796" max="1796" width="11" style="66" bestFit="1" customWidth="1"/>
    <col min="1797" max="1797" width="10.85546875" style="66" bestFit="1" customWidth="1"/>
    <col min="1798" max="1800" width="10.85546875" style="66" customWidth="1"/>
    <col min="1801" max="1801" width="12" style="66" customWidth="1"/>
    <col min="1802" max="1802" width="10.85546875" style="66" customWidth="1"/>
    <col min="1803" max="1803" width="11.85546875" style="66" bestFit="1" customWidth="1"/>
    <col min="1804" max="1805" width="10.7109375" style="66" customWidth="1"/>
    <col min="1806" max="1806" width="9.7109375" style="66" customWidth="1"/>
    <col min="1807" max="1808" width="9.5703125" style="66" bestFit="1" customWidth="1"/>
    <col min="1809" max="1809" width="10.7109375" style="66" bestFit="1" customWidth="1"/>
    <col min="1810" max="1810" width="11.85546875" style="66" bestFit="1" customWidth="1"/>
    <col min="1811" max="2048" width="9.140625" style="66"/>
    <col min="2049" max="2049" width="4.28515625" style="66" bestFit="1" customWidth="1"/>
    <col min="2050" max="2050" width="13" style="66" customWidth="1"/>
    <col min="2051" max="2051" width="10.7109375" style="66" bestFit="1" customWidth="1"/>
    <col min="2052" max="2052" width="11" style="66" bestFit="1" customWidth="1"/>
    <col min="2053" max="2053" width="10.85546875" style="66" bestFit="1" customWidth="1"/>
    <col min="2054" max="2056" width="10.85546875" style="66" customWidth="1"/>
    <col min="2057" max="2057" width="12" style="66" customWidth="1"/>
    <col min="2058" max="2058" width="10.85546875" style="66" customWidth="1"/>
    <col min="2059" max="2059" width="11.85546875" style="66" bestFit="1" customWidth="1"/>
    <col min="2060" max="2061" width="10.7109375" style="66" customWidth="1"/>
    <col min="2062" max="2062" width="9.7109375" style="66" customWidth="1"/>
    <col min="2063" max="2064" width="9.5703125" style="66" bestFit="1" customWidth="1"/>
    <col min="2065" max="2065" width="10.7109375" style="66" bestFit="1" customWidth="1"/>
    <col min="2066" max="2066" width="11.85546875" style="66" bestFit="1" customWidth="1"/>
    <col min="2067" max="2304" width="9.140625" style="66"/>
    <col min="2305" max="2305" width="4.28515625" style="66" bestFit="1" customWidth="1"/>
    <col min="2306" max="2306" width="13" style="66" customWidth="1"/>
    <col min="2307" max="2307" width="10.7109375" style="66" bestFit="1" customWidth="1"/>
    <col min="2308" max="2308" width="11" style="66" bestFit="1" customWidth="1"/>
    <col min="2309" max="2309" width="10.85546875" style="66" bestFit="1" customWidth="1"/>
    <col min="2310" max="2312" width="10.85546875" style="66" customWidth="1"/>
    <col min="2313" max="2313" width="12" style="66" customWidth="1"/>
    <col min="2314" max="2314" width="10.85546875" style="66" customWidth="1"/>
    <col min="2315" max="2315" width="11.85546875" style="66" bestFit="1" customWidth="1"/>
    <col min="2316" max="2317" width="10.7109375" style="66" customWidth="1"/>
    <col min="2318" max="2318" width="9.7109375" style="66" customWidth="1"/>
    <col min="2319" max="2320" width="9.5703125" style="66" bestFit="1" customWidth="1"/>
    <col min="2321" max="2321" width="10.7109375" style="66" bestFit="1" customWidth="1"/>
    <col min="2322" max="2322" width="11.85546875" style="66" bestFit="1" customWidth="1"/>
    <col min="2323" max="2560" width="9.140625" style="66"/>
    <col min="2561" max="2561" width="4.28515625" style="66" bestFit="1" customWidth="1"/>
    <col min="2562" max="2562" width="13" style="66" customWidth="1"/>
    <col min="2563" max="2563" width="10.7109375" style="66" bestFit="1" customWidth="1"/>
    <col min="2564" max="2564" width="11" style="66" bestFit="1" customWidth="1"/>
    <col min="2565" max="2565" width="10.85546875" style="66" bestFit="1" customWidth="1"/>
    <col min="2566" max="2568" width="10.85546875" style="66" customWidth="1"/>
    <col min="2569" max="2569" width="12" style="66" customWidth="1"/>
    <col min="2570" max="2570" width="10.85546875" style="66" customWidth="1"/>
    <col min="2571" max="2571" width="11.85546875" style="66" bestFit="1" customWidth="1"/>
    <col min="2572" max="2573" width="10.7109375" style="66" customWidth="1"/>
    <col min="2574" max="2574" width="9.7109375" style="66" customWidth="1"/>
    <col min="2575" max="2576" width="9.5703125" style="66" bestFit="1" customWidth="1"/>
    <col min="2577" max="2577" width="10.7109375" style="66" bestFit="1" customWidth="1"/>
    <col min="2578" max="2578" width="11.85546875" style="66" bestFit="1" customWidth="1"/>
    <col min="2579" max="2816" width="9.140625" style="66"/>
    <col min="2817" max="2817" width="4.28515625" style="66" bestFit="1" customWidth="1"/>
    <col min="2818" max="2818" width="13" style="66" customWidth="1"/>
    <col min="2819" max="2819" width="10.7109375" style="66" bestFit="1" customWidth="1"/>
    <col min="2820" max="2820" width="11" style="66" bestFit="1" customWidth="1"/>
    <col min="2821" max="2821" width="10.85546875" style="66" bestFit="1" customWidth="1"/>
    <col min="2822" max="2824" width="10.85546875" style="66" customWidth="1"/>
    <col min="2825" max="2825" width="12" style="66" customWidth="1"/>
    <col min="2826" max="2826" width="10.85546875" style="66" customWidth="1"/>
    <col min="2827" max="2827" width="11.85546875" style="66" bestFit="1" customWidth="1"/>
    <col min="2828" max="2829" width="10.7109375" style="66" customWidth="1"/>
    <col min="2830" max="2830" width="9.7109375" style="66" customWidth="1"/>
    <col min="2831" max="2832" width="9.5703125" style="66" bestFit="1" customWidth="1"/>
    <col min="2833" max="2833" width="10.7109375" style="66" bestFit="1" customWidth="1"/>
    <col min="2834" max="2834" width="11.85546875" style="66" bestFit="1" customWidth="1"/>
    <col min="2835" max="3072" width="9.140625" style="66"/>
    <col min="3073" max="3073" width="4.28515625" style="66" bestFit="1" customWidth="1"/>
    <col min="3074" max="3074" width="13" style="66" customWidth="1"/>
    <col min="3075" max="3075" width="10.7109375" style="66" bestFit="1" customWidth="1"/>
    <col min="3076" max="3076" width="11" style="66" bestFit="1" customWidth="1"/>
    <col min="3077" max="3077" width="10.85546875" style="66" bestFit="1" customWidth="1"/>
    <col min="3078" max="3080" width="10.85546875" style="66" customWidth="1"/>
    <col min="3081" max="3081" width="12" style="66" customWidth="1"/>
    <col min="3082" max="3082" width="10.85546875" style="66" customWidth="1"/>
    <col min="3083" max="3083" width="11.85546875" style="66" bestFit="1" customWidth="1"/>
    <col min="3084" max="3085" width="10.7109375" style="66" customWidth="1"/>
    <col min="3086" max="3086" width="9.7109375" style="66" customWidth="1"/>
    <col min="3087" max="3088" width="9.5703125" style="66" bestFit="1" customWidth="1"/>
    <col min="3089" max="3089" width="10.7109375" style="66" bestFit="1" customWidth="1"/>
    <col min="3090" max="3090" width="11.85546875" style="66" bestFit="1" customWidth="1"/>
    <col min="3091" max="3328" width="9.140625" style="66"/>
    <col min="3329" max="3329" width="4.28515625" style="66" bestFit="1" customWidth="1"/>
    <col min="3330" max="3330" width="13" style="66" customWidth="1"/>
    <col min="3331" max="3331" width="10.7109375" style="66" bestFit="1" customWidth="1"/>
    <col min="3332" max="3332" width="11" style="66" bestFit="1" customWidth="1"/>
    <col min="3333" max="3333" width="10.85546875" style="66" bestFit="1" customWidth="1"/>
    <col min="3334" max="3336" width="10.85546875" style="66" customWidth="1"/>
    <col min="3337" max="3337" width="12" style="66" customWidth="1"/>
    <col min="3338" max="3338" width="10.85546875" style="66" customWidth="1"/>
    <col min="3339" max="3339" width="11.85546875" style="66" bestFit="1" customWidth="1"/>
    <col min="3340" max="3341" width="10.7109375" style="66" customWidth="1"/>
    <col min="3342" max="3342" width="9.7109375" style="66" customWidth="1"/>
    <col min="3343" max="3344" width="9.5703125" style="66" bestFit="1" customWidth="1"/>
    <col min="3345" max="3345" width="10.7109375" style="66" bestFit="1" customWidth="1"/>
    <col min="3346" max="3346" width="11.85546875" style="66" bestFit="1" customWidth="1"/>
    <col min="3347" max="3584" width="9.140625" style="66"/>
    <col min="3585" max="3585" width="4.28515625" style="66" bestFit="1" customWidth="1"/>
    <col min="3586" max="3586" width="13" style="66" customWidth="1"/>
    <col min="3587" max="3587" width="10.7109375" style="66" bestFit="1" customWidth="1"/>
    <col min="3588" max="3588" width="11" style="66" bestFit="1" customWidth="1"/>
    <col min="3589" max="3589" width="10.85546875" style="66" bestFit="1" customWidth="1"/>
    <col min="3590" max="3592" width="10.85546875" style="66" customWidth="1"/>
    <col min="3593" max="3593" width="12" style="66" customWidth="1"/>
    <col min="3594" max="3594" width="10.85546875" style="66" customWidth="1"/>
    <col min="3595" max="3595" width="11.85546875" style="66" bestFit="1" customWidth="1"/>
    <col min="3596" max="3597" width="10.7109375" style="66" customWidth="1"/>
    <col min="3598" max="3598" width="9.7109375" style="66" customWidth="1"/>
    <col min="3599" max="3600" width="9.5703125" style="66" bestFit="1" customWidth="1"/>
    <col min="3601" max="3601" width="10.7109375" style="66" bestFit="1" customWidth="1"/>
    <col min="3602" max="3602" width="11.85546875" style="66" bestFit="1" customWidth="1"/>
    <col min="3603" max="3840" width="9.140625" style="66"/>
    <col min="3841" max="3841" width="4.28515625" style="66" bestFit="1" customWidth="1"/>
    <col min="3842" max="3842" width="13" style="66" customWidth="1"/>
    <col min="3843" max="3843" width="10.7109375" style="66" bestFit="1" customWidth="1"/>
    <col min="3844" max="3844" width="11" style="66" bestFit="1" customWidth="1"/>
    <col min="3845" max="3845" width="10.85546875" style="66" bestFit="1" customWidth="1"/>
    <col min="3846" max="3848" width="10.85546875" style="66" customWidth="1"/>
    <col min="3849" max="3849" width="12" style="66" customWidth="1"/>
    <col min="3850" max="3850" width="10.85546875" style="66" customWidth="1"/>
    <col min="3851" max="3851" width="11.85546875" style="66" bestFit="1" customWidth="1"/>
    <col min="3852" max="3853" width="10.7109375" style="66" customWidth="1"/>
    <col min="3854" max="3854" width="9.7109375" style="66" customWidth="1"/>
    <col min="3855" max="3856" width="9.5703125" style="66" bestFit="1" customWidth="1"/>
    <col min="3857" max="3857" width="10.7109375" style="66" bestFit="1" customWidth="1"/>
    <col min="3858" max="3858" width="11.85546875" style="66" bestFit="1" customWidth="1"/>
    <col min="3859" max="4096" width="9.140625" style="66"/>
    <col min="4097" max="4097" width="4.28515625" style="66" bestFit="1" customWidth="1"/>
    <col min="4098" max="4098" width="13" style="66" customWidth="1"/>
    <col min="4099" max="4099" width="10.7109375" style="66" bestFit="1" customWidth="1"/>
    <col min="4100" max="4100" width="11" style="66" bestFit="1" customWidth="1"/>
    <col min="4101" max="4101" width="10.85546875" style="66" bestFit="1" customWidth="1"/>
    <col min="4102" max="4104" width="10.85546875" style="66" customWidth="1"/>
    <col min="4105" max="4105" width="12" style="66" customWidth="1"/>
    <col min="4106" max="4106" width="10.85546875" style="66" customWidth="1"/>
    <col min="4107" max="4107" width="11.85546875" style="66" bestFit="1" customWidth="1"/>
    <col min="4108" max="4109" width="10.7109375" style="66" customWidth="1"/>
    <col min="4110" max="4110" width="9.7109375" style="66" customWidth="1"/>
    <col min="4111" max="4112" width="9.5703125" style="66" bestFit="1" customWidth="1"/>
    <col min="4113" max="4113" width="10.7109375" style="66" bestFit="1" customWidth="1"/>
    <col min="4114" max="4114" width="11.85546875" style="66" bestFit="1" customWidth="1"/>
    <col min="4115" max="4352" width="9.140625" style="66"/>
    <col min="4353" max="4353" width="4.28515625" style="66" bestFit="1" customWidth="1"/>
    <col min="4354" max="4354" width="13" style="66" customWidth="1"/>
    <col min="4355" max="4355" width="10.7109375" style="66" bestFit="1" customWidth="1"/>
    <col min="4356" max="4356" width="11" style="66" bestFit="1" customWidth="1"/>
    <col min="4357" max="4357" width="10.85546875" style="66" bestFit="1" customWidth="1"/>
    <col min="4358" max="4360" width="10.85546875" style="66" customWidth="1"/>
    <col min="4361" max="4361" width="12" style="66" customWidth="1"/>
    <col min="4362" max="4362" width="10.85546875" style="66" customWidth="1"/>
    <col min="4363" max="4363" width="11.85546875" style="66" bestFit="1" customWidth="1"/>
    <col min="4364" max="4365" width="10.7109375" style="66" customWidth="1"/>
    <col min="4366" max="4366" width="9.7109375" style="66" customWidth="1"/>
    <col min="4367" max="4368" width="9.5703125" style="66" bestFit="1" customWidth="1"/>
    <col min="4369" max="4369" width="10.7109375" style="66" bestFit="1" customWidth="1"/>
    <col min="4370" max="4370" width="11.85546875" style="66" bestFit="1" customWidth="1"/>
    <col min="4371" max="4608" width="9.140625" style="66"/>
    <col min="4609" max="4609" width="4.28515625" style="66" bestFit="1" customWidth="1"/>
    <col min="4610" max="4610" width="13" style="66" customWidth="1"/>
    <col min="4611" max="4611" width="10.7109375" style="66" bestFit="1" customWidth="1"/>
    <col min="4612" max="4612" width="11" style="66" bestFit="1" customWidth="1"/>
    <col min="4613" max="4613" width="10.85546875" style="66" bestFit="1" customWidth="1"/>
    <col min="4614" max="4616" width="10.85546875" style="66" customWidth="1"/>
    <col min="4617" max="4617" width="12" style="66" customWidth="1"/>
    <col min="4618" max="4618" width="10.85546875" style="66" customWidth="1"/>
    <col min="4619" max="4619" width="11.85546875" style="66" bestFit="1" customWidth="1"/>
    <col min="4620" max="4621" width="10.7109375" style="66" customWidth="1"/>
    <col min="4622" max="4622" width="9.7109375" style="66" customWidth="1"/>
    <col min="4623" max="4624" width="9.5703125" style="66" bestFit="1" customWidth="1"/>
    <col min="4625" max="4625" width="10.7109375" style="66" bestFit="1" customWidth="1"/>
    <col min="4626" max="4626" width="11.85546875" style="66" bestFit="1" customWidth="1"/>
    <col min="4627" max="4864" width="9.140625" style="66"/>
    <col min="4865" max="4865" width="4.28515625" style="66" bestFit="1" customWidth="1"/>
    <col min="4866" max="4866" width="13" style="66" customWidth="1"/>
    <col min="4867" max="4867" width="10.7109375" style="66" bestFit="1" customWidth="1"/>
    <col min="4868" max="4868" width="11" style="66" bestFit="1" customWidth="1"/>
    <col min="4869" max="4869" width="10.85546875" style="66" bestFit="1" customWidth="1"/>
    <col min="4870" max="4872" width="10.85546875" style="66" customWidth="1"/>
    <col min="4873" max="4873" width="12" style="66" customWidth="1"/>
    <col min="4874" max="4874" width="10.85546875" style="66" customWidth="1"/>
    <col min="4875" max="4875" width="11.85546875" style="66" bestFit="1" customWidth="1"/>
    <col min="4876" max="4877" width="10.7109375" style="66" customWidth="1"/>
    <col min="4878" max="4878" width="9.7109375" style="66" customWidth="1"/>
    <col min="4879" max="4880" width="9.5703125" style="66" bestFit="1" customWidth="1"/>
    <col min="4881" max="4881" width="10.7109375" style="66" bestFit="1" customWidth="1"/>
    <col min="4882" max="4882" width="11.85546875" style="66" bestFit="1" customWidth="1"/>
    <col min="4883" max="5120" width="9.140625" style="66"/>
    <col min="5121" max="5121" width="4.28515625" style="66" bestFit="1" customWidth="1"/>
    <col min="5122" max="5122" width="13" style="66" customWidth="1"/>
    <col min="5123" max="5123" width="10.7109375" style="66" bestFit="1" customWidth="1"/>
    <col min="5124" max="5124" width="11" style="66" bestFit="1" customWidth="1"/>
    <col min="5125" max="5125" width="10.85546875" style="66" bestFit="1" customWidth="1"/>
    <col min="5126" max="5128" width="10.85546875" style="66" customWidth="1"/>
    <col min="5129" max="5129" width="12" style="66" customWidth="1"/>
    <col min="5130" max="5130" width="10.85546875" style="66" customWidth="1"/>
    <col min="5131" max="5131" width="11.85546875" style="66" bestFit="1" customWidth="1"/>
    <col min="5132" max="5133" width="10.7109375" style="66" customWidth="1"/>
    <col min="5134" max="5134" width="9.7109375" style="66" customWidth="1"/>
    <col min="5135" max="5136" width="9.5703125" style="66" bestFit="1" customWidth="1"/>
    <col min="5137" max="5137" width="10.7109375" style="66" bestFit="1" customWidth="1"/>
    <col min="5138" max="5138" width="11.85546875" style="66" bestFit="1" customWidth="1"/>
    <col min="5139" max="5376" width="9.140625" style="66"/>
    <col min="5377" max="5377" width="4.28515625" style="66" bestFit="1" customWidth="1"/>
    <col min="5378" max="5378" width="13" style="66" customWidth="1"/>
    <col min="5379" max="5379" width="10.7109375" style="66" bestFit="1" customWidth="1"/>
    <col min="5380" max="5380" width="11" style="66" bestFit="1" customWidth="1"/>
    <col min="5381" max="5381" width="10.85546875" style="66" bestFit="1" customWidth="1"/>
    <col min="5382" max="5384" width="10.85546875" style="66" customWidth="1"/>
    <col min="5385" max="5385" width="12" style="66" customWidth="1"/>
    <col min="5386" max="5386" width="10.85546875" style="66" customWidth="1"/>
    <col min="5387" max="5387" width="11.85546875" style="66" bestFit="1" customWidth="1"/>
    <col min="5388" max="5389" width="10.7109375" style="66" customWidth="1"/>
    <col min="5390" max="5390" width="9.7109375" style="66" customWidth="1"/>
    <col min="5391" max="5392" width="9.5703125" style="66" bestFit="1" customWidth="1"/>
    <col min="5393" max="5393" width="10.7109375" style="66" bestFit="1" customWidth="1"/>
    <col min="5394" max="5394" width="11.85546875" style="66" bestFit="1" customWidth="1"/>
    <col min="5395" max="5632" width="9.140625" style="66"/>
    <col min="5633" max="5633" width="4.28515625" style="66" bestFit="1" customWidth="1"/>
    <col min="5634" max="5634" width="13" style="66" customWidth="1"/>
    <col min="5635" max="5635" width="10.7109375" style="66" bestFit="1" customWidth="1"/>
    <col min="5636" max="5636" width="11" style="66" bestFit="1" customWidth="1"/>
    <col min="5637" max="5637" width="10.85546875" style="66" bestFit="1" customWidth="1"/>
    <col min="5638" max="5640" width="10.85546875" style="66" customWidth="1"/>
    <col min="5641" max="5641" width="12" style="66" customWidth="1"/>
    <col min="5642" max="5642" width="10.85546875" style="66" customWidth="1"/>
    <col min="5643" max="5643" width="11.85546875" style="66" bestFit="1" customWidth="1"/>
    <col min="5644" max="5645" width="10.7109375" style="66" customWidth="1"/>
    <col min="5646" max="5646" width="9.7109375" style="66" customWidth="1"/>
    <col min="5647" max="5648" width="9.5703125" style="66" bestFit="1" customWidth="1"/>
    <col min="5649" max="5649" width="10.7109375" style="66" bestFit="1" customWidth="1"/>
    <col min="5650" max="5650" width="11.85546875" style="66" bestFit="1" customWidth="1"/>
    <col min="5651" max="5888" width="9.140625" style="66"/>
    <col min="5889" max="5889" width="4.28515625" style="66" bestFit="1" customWidth="1"/>
    <col min="5890" max="5890" width="13" style="66" customWidth="1"/>
    <col min="5891" max="5891" width="10.7109375" style="66" bestFit="1" customWidth="1"/>
    <col min="5892" max="5892" width="11" style="66" bestFit="1" customWidth="1"/>
    <col min="5893" max="5893" width="10.85546875" style="66" bestFit="1" customWidth="1"/>
    <col min="5894" max="5896" width="10.85546875" style="66" customWidth="1"/>
    <col min="5897" max="5897" width="12" style="66" customWidth="1"/>
    <col min="5898" max="5898" width="10.85546875" style="66" customWidth="1"/>
    <col min="5899" max="5899" width="11.85546875" style="66" bestFit="1" customWidth="1"/>
    <col min="5900" max="5901" width="10.7109375" style="66" customWidth="1"/>
    <col min="5902" max="5902" width="9.7109375" style="66" customWidth="1"/>
    <col min="5903" max="5904" width="9.5703125" style="66" bestFit="1" customWidth="1"/>
    <col min="5905" max="5905" width="10.7109375" style="66" bestFit="1" customWidth="1"/>
    <col min="5906" max="5906" width="11.85546875" style="66" bestFit="1" customWidth="1"/>
    <col min="5907" max="6144" width="9.140625" style="66"/>
    <col min="6145" max="6145" width="4.28515625" style="66" bestFit="1" customWidth="1"/>
    <col min="6146" max="6146" width="13" style="66" customWidth="1"/>
    <col min="6147" max="6147" width="10.7109375" style="66" bestFit="1" customWidth="1"/>
    <col min="6148" max="6148" width="11" style="66" bestFit="1" customWidth="1"/>
    <col min="6149" max="6149" width="10.85546875" style="66" bestFit="1" customWidth="1"/>
    <col min="6150" max="6152" width="10.85546875" style="66" customWidth="1"/>
    <col min="6153" max="6153" width="12" style="66" customWidth="1"/>
    <col min="6154" max="6154" width="10.85546875" style="66" customWidth="1"/>
    <col min="6155" max="6155" width="11.85546875" style="66" bestFit="1" customWidth="1"/>
    <col min="6156" max="6157" width="10.7109375" style="66" customWidth="1"/>
    <col min="6158" max="6158" width="9.7109375" style="66" customWidth="1"/>
    <col min="6159" max="6160" width="9.5703125" style="66" bestFit="1" customWidth="1"/>
    <col min="6161" max="6161" width="10.7109375" style="66" bestFit="1" customWidth="1"/>
    <col min="6162" max="6162" width="11.85546875" style="66" bestFit="1" customWidth="1"/>
    <col min="6163" max="6400" width="9.140625" style="66"/>
    <col min="6401" max="6401" width="4.28515625" style="66" bestFit="1" customWidth="1"/>
    <col min="6402" max="6402" width="13" style="66" customWidth="1"/>
    <col min="6403" max="6403" width="10.7109375" style="66" bestFit="1" customWidth="1"/>
    <col min="6404" max="6404" width="11" style="66" bestFit="1" customWidth="1"/>
    <col min="6405" max="6405" width="10.85546875" style="66" bestFit="1" customWidth="1"/>
    <col min="6406" max="6408" width="10.85546875" style="66" customWidth="1"/>
    <col min="6409" max="6409" width="12" style="66" customWidth="1"/>
    <col min="6410" max="6410" width="10.85546875" style="66" customWidth="1"/>
    <col min="6411" max="6411" width="11.85546875" style="66" bestFit="1" customWidth="1"/>
    <col min="6412" max="6413" width="10.7109375" style="66" customWidth="1"/>
    <col min="6414" max="6414" width="9.7109375" style="66" customWidth="1"/>
    <col min="6415" max="6416" width="9.5703125" style="66" bestFit="1" customWidth="1"/>
    <col min="6417" max="6417" width="10.7109375" style="66" bestFit="1" customWidth="1"/>
    <col min="6418" max="6418" width="11.85546875" style="66" bestFit="1" customWidth="1"/>
    <col min="6419" max="6656" width="9.140625" style="66"/>
    <col min="6657" max="6657" width="4.28515625" style="66" bestFit="1" customWidth="1"/>
    <col min="6658" max="6658" width="13" style="66" customWidth="1"/>
    <col min="6659" max="6659" width="10.7109375" style="66" bestFit="1" customWidth="1"/>
    <col min="6660" max="6660" width="11" style="66" bestFit="1" customWidth="1"/>
    <col min="6661" max="6661" width="10.85546875" style="66" bestFit="1" customWidth="1"/>
    <col min="6662" max="6664" width="10.85546875" style="66" customWidth="1"/>
    <col min="6665" max="6665" width="12" style="66" customWidth="1"/>
    <col min="6666" max="6666" width="10.85546875" style="66" customWidth="1"/>
    <col min="6667" max="6667" width="11.85546875" style="66" bestFit="1" customWidth="1"/>
    <col min="6668" max="6669" width="10.7109375" style="66" customWidth="1"/>
    <col min="6670" max="6670" width="9.7109375" style="66" customWidth="1"/>
    <col min="6671" max="6672" width="9.5703125" style="66" bestFit="1" customWidth="1"/>
    <col min="6673" max="6673" width="10.7109375" style="66" bestFit="1" customWidth="1"/>
    <col min="6674" max="6674" width="11.85546875" style="66" bestFit="1" customWidth="1"/>
    <col min="6675" max="6912" width="9.140625" style="66"/>
    <col min="6913" max="6913" width="4.28515625" style="66" bestFit="1" customWidth="1"/>
    <col min="6914" max="6914" width="13" style="66" customWidth="1"/>
    <col min="6915" max="6915" width="10.7109375" style="66" bestFit="1" customWidth="1"/>
    <col min="6916" max="6916" width="11" style="66" bestFit="1" customWidth="1"/>
    <col min="6917" max="6917" width="10.85546875" style="66" bestFit="1" customWidth="1"/>
    <col min="6918" max="6920" width="10.85546875" style="66" customWidth="1"/>
    <col min="6921" max="6921" width="12" style="66" customWidth="1"/>
    <col min="6922" max="6922" width="10.85546875" style="66" customWidth="1"/>
    <col min="6923" max="6923" width="11.85546875" style="66" bestFit="1" customWidth="1"/>
    <col min="6924" max="6925" width="10.7109375" style="66" customWidth="1"/>
    <col min="6926" max="6926" width="9.7109375" style="66" customWidth="1"/>
    <col min="6927" max="6928" width="9.5703125" style="66" bestFit="1" customWidth="1"/>
    <col min="6929" max="6929" width="10.7109375" style="66" bestFit="1" customWidth="1"/>
    <col min="6930" max="6930" width="11.85546875" style="66" bestFit="1" customWidth="1"/>
    <col min="6931" max="7168" width="9.140625" style="66"/>
    <col min="7169" max="7169" width="4.28515625" style="66" bestFit="1" customWidth="1"/>
    <col min="7170" max="7170" width="13" style="66" customWidth="1"/>
    <col min="7171" max="7171" width="10.7109375" style="66" bestFit="1" customWidth="1"/>
    <col min="7172" max="7172" width="11" style="66" bestFit="1" customWidth="1"/>
    <col min="7173" max="7173" width="10.85546875" style="66" bestFit="1" customWidth="1"/>
    <col min="7174" max="7176" width="10.85546875" style="66" customWidth="1"/>
    <col min="7177" max="7177" width="12" style="66" customWidth="1"/>
    <col min="7178" max="7178" width="10.85546875" style="66" customWidth="1"/>
    <col min="7179" max="7179" width="11.85546875" style="66" bestFit="1" customWidth="1"/>
    <col min="7180" max="7181" width="10.7109375" style="66" customWidth="1"/>
    <col min="7182" max="7182" width="9.7109375" style="66" customWidth="1"/>
    <col min="7183" max="7184" width="9.5703125" style="66" bestFit="1" customWidth="1"/>
    <col min="7185" max="7185" width="10.7109375" style="66" bestFit="1" customWidth="1"/>
    <col min="7186" max="7186" width="11.85546875" style="66" bestFit="1" customWidth="1"/>
    <col min="7187" max="7424" width="9.140625" style="66"/>
    <col min="7425" max="7425" width="4.28515625" style="66" bestFit="1" customWidth="1"/>
    <col min="7426" max="7426" width="13" style="66" customWidth="1"/>
    <col min="7427" max="7427" width="10.7109375" style="66" bestFit="1" customWidth="1"/>
    <col min="7428" max="7428" width="11" style="66" bestFit="1" customWidth="1"/>
    <col min="7429" max="7429" width="10.85546875" style="66" bestFit="1" customWidth="1"/>
    <col min="7430" max="7432" width="10.85546875" style="66" customWidth="1"/>
    <col min="7433" max="7433" width="12" style="66" customWidth="1"/>
    <col min="7434" max="7434" width="10.85546875" style="66" customWidth="1"/>
    <col min="7435" max="7435" width="11.85546875" style="66" bestFit="1" customWidth="1"/>
    <col min="7436" max="7437" width="10.7109375" style="66" customWidth="1"/>
    <col min="7438" max="7438" width="9.7109375" style="66" customWidth="1"/>
    <col min="7439" max="7440" width="9.5703125" style="66" bestFit="1" customWidth="1"/>
    <col min="7441" max="7441" width="10.7109375" style="66" bestFit="1" customWidth="1"/>
    <col min="7442" max="7442" width="11.85546875" style="66" bestFit="1" customWidth="1"/>
    <col min="7443" max="7680" width="9.140625" style="66"/>
    <col min="7681" max="7681" width="4.28515625" style="66" bestFit="1" customWidth="1"/>
    <col min="7682" max="7682" width="13" style="66" customWidth="1"/>
    <col min="7683" max="7683" width="10.7109375" style="66" bestFit="1" customWidth="1"/>
    <col min="7684" max="7684" width="11" style="66" bestFit="1" customWidth="1"/>
    <col min="7685" max="7685" width="10.85546875" style="66" bestFit="1" customWidth="1"/>
    <col min="7686" max="7688" width="10.85546875" style="66" customWidth="1"/>
    <col min="7689" max="7689" width="12" style="66" customWidth="1"/>
    <col min="7690" max="7690" width="10.85546875" style="66" customWidth="1"/>
    <col min="7691" max="7691" width="11.85546875" style="66" bestFit="1" customWidth="1"/>
    <col min="7692" max="7693" width="10.7109375" style="66" customWidth="1"/>
    <col min="7694" max="7694" width="9.7109375" style="66" customWidth="1"/>
    <col min="7695" max="7696" width="9.5703125" style="66" bestFit="1" customWidth="1"/>
    <col min="7697" max="7697" width="10.7109375" style="66" bestFit="1" customWidth="1"/>
    <col min="7698" max="7698" width="11.85546875" style="66" bestFit="1" customWidth="1"/>
    <col min="7699" max="7936" width="9.140625" style="66"/>
    <col min="7937" max="7937" width="4.28515625" style="66" bestFit="1" customWidth="1"/>
    <col min="7938" max="7938" width="13" style="66" customWidth="1"/>
    <col min="7939" max="7939" width="10.7109375" style="66" bestFit="1" customWidth="1"/>
    <col min="7940" max="7940" width="11" style="66" bestFit="1" customWidth="1"/>
    <col min="7941" max="7941" width="10.85546875" style="66" bestFit="1" customWidth="1"/>
    <col min="7942" max="7944" width="10.85546875" style="66" customWidth="1"/>
    <col min="7945" max="7945" width="12" style="66" customWidth="1"/>
    <col min="7946" max="7946" width="10.85546875" style="66" customWidth="1"/>
    <col min="7947" max="7947" width="11.85546875" style="66" bestFit="1" customWidth="1"/>
    <col min="7948" max="7949" width="10.7109375" style="66" customWidth="1"/>
    <col min="7950" max="7950" width="9.7109375" style="66" customWidth="1"/>
    <col min="7951" max="7952" width="9.5703125" style="66" bestFit="1" customWidth="1"/>
    <col min="7953" max="7953" width="10.7109375" style="66" bestFit="1" customWidth="1"/>
    <col min="7954" max="7954" width="11.85546875" style="66" bestFit="1" customWidth="1"/>
    <col min="7955" max="8192" width="9.140625" style="66"/>
    <col min="8193" max="8193" width="4.28515625" style="66" bestFit="1" customWidth="1"/>
    <col min="8194" max="8194" width="13" style="66" customWidth="1"/>
    <col min="8195" max="8195" width="10.7109375" style="66" bestFit="1" customWidth="1"/>
    <col min="8196" max="8196" width="11" style="66" bestFit="1" customWidth="1"/>
    <col min="8197" max="8197" width="10.85546875" style="66" bestFit="1" customWidth="1"/>
    <col min="8198" max="8200" width="10.85546875" style="66" customWidth="1"/>
    <col min="8201" max="8201" width="12" style="66" customWidth="1"/>
    <col min="8202" max="8202" width="10.85546875" style="66" customWidth="1"/>
    <col min="8203" max="8203" width="11.85546875" style="66" bestFit="1" customWidth="1"/>
    <col min="8204" max="8205" width="10.7109375" style="66" customWidth="1"/>
    <col min="8206" max="8206" width="9.7109375" style="66" customWidth="1"/>
    <col min="8207" max="8208" width="9.5703125" style="66" bestFit="1" customWidth="1"/>
    <col min="8209" max="8209" width="10.7109375" style="66" bestFit="1" customWidth="1"/>
    <col min="8210" max="8210" width="11.85546875" style="66" bestFit="1" customWidth="1"/>
    <col min="8211" max="8448" width="9.140625" style="66"/>
    <col min="8449" max="8449" width="4.28515625" style="66" bestFit="1" customWidth="1"/>
    <col min="8450" max="8450" width="13" style="66" customWidth="1"/>
    <col min="8451" max="8451" width="10.7109375" style="66" bestFit="1" customWidth="1"/>
    <col min="8452" max="8452" width="11" style="66" bestFit="1" customWidth="1"/>
    <col min="8453" max="8453" width="10.85546875" style="66" bestFit="1" customWidth="1"/>
    <col min="8454" max="8456" width="10.85546875" style="66" customWidth="1"/>
    <col min="8457" max="8457" width="12" style="66" customWidth="1"/>
    <col min="8458" max="8458" width="10.85546875" style="66" customWidth="1"/>
    <col min="8459" max="8459" width="11.85546875" style="66" bestFit="1" customWidth="1"/>
    <col min="8460" max="8461" width="10.7109375" style="66" customWidth="1"/>
    <col min="8462" max="8462" width="9.7109375" style="66" customWidth="1"/>
    <col min="8463" max="8464" width="9.5703125" style="66" bestFit="1" customWidth="1"/>
    <col min="8465" max="8465" width="10.7109375" style="66" bestFit="1" customWidth="1"/>
    <col min="8466" max="8466" width="11.85546875" style="66" bestFit="1" customWidth="1"/>
    <col min="8467" max="8704" width="9.140625" style="66"/>
    <col min="8705" max="8705" width="4.28515625" style="66" bestFit="1" customWidth="1"/>
    <col min="8706" max="8706" width="13" style="66" customWidth="1"/>
    <col min="8707" max="8707" width="10.7109375" style="66" bestFit="1" customWidth="1"/>
    <col min="8708" max="8708" width="11" style="66" bestFit="1" customWidth="1"/>
    <col min="8709" max="8709" width="10.85546875" style="66" bestFit="1" customWidth="1"/>
    <col min="8710" max="8712" width="10.85546875" style="66" customWidth="1"/>
    <col min="8713" max="8713" width="12" style="66" customWidth="1"/>
    <col min="8714" max="8714" width="10.85546875" style="66" customWidth="1"/>
    <col min="8715" max="8715" width="11.85546875" style="66" bestFit="1" customWidth="1"/>
    <col min="8716" max="8717" width="10.7109375" style="66" customWidth="1"/>
    <col min="8718" max="8718" width="9.7109375" style="66" customWidth="1"/>
    <col min="8719" max="8720" width="9.5703125" style="66" bestFit="1" customWidth="1"/>
    <col min="8721" max="8721" width="10.7109375" style="66" bestFit="1" customWidth="1"/>
    <col min="8722" max="8722" width="11.85546875" style="66" bestFit="1" customWidth="1"/>
    <col min="8723" max="8960" width="9.140625" style="66"/>
    <col min="8961" max="8961" width="4.28515625" style="66" bestFit="1" customWidth="1"/>
    <col min="8962" max="8962" width="13" style="66" customWidth="1"/>
    <col min="8963" max="8963" width="10.7109375" style="66" bestFit="1" customWidth="1"/>
    <col min="8964" max="8964" width="11" style="66" bestFit="1" customWidth="1"/>
    <col min="8965" max="8965" width="10.85546875" style="66" bestFit="1" customWidth="1"/>
    <col min="8966" max="8968" width="10.85546875" style="66" customWidth="1"/>
    <col min="8969" max="8969" width="12" style="66" customWidth="1"/>
    <col min="8970" max="8970" width="10.85546875" style="66" customWidth="1"/>
    <col min="8971" max="8971" width="11.85546875" style="66" bestFit="1" customWidth="1"/>
    <col min="8972" max="8973" width="10.7109375" style="66" customWidth="1"/>
    <col min="8974" max="8974" width="9.7109375" style="66" customWidth="1"/>
    <col min="8975" max="8976" width="9.5703125" style="66" bestFit="1" customWidth="1"/>
    <col min="8977" max="8977" width="10.7109375" style="66" bestFit="1" customWidth="1"/>
    <col min="8978" max="8978" width="11.85546875" style="66" bestFit="1" customWidth="1"/>
    <col min="8979" max="9216" width="9.140625" style="66"/>
    <col min="9217" max="9217" width="4.28515625" style="66" bestFit="1" customWidth="1"/>
    <col min="9218" max="9218" width="13" style="66" customWidth="1"/>
    <col min="9219" max="9219" width="10.7109375" style="66" bestFit="1" customWidth="1"/>
    <col min="9220" max="9220" width="11" style="66" bestFit="1" customWidth="1"/>
    <col min="9221" max="9221" width="10.85546875" style="66" bestFit="1" customWidth="1"/>
    <col min="9222" max="9224" width="10.85546875" style="66" customWidth="1"/>
    <col min="9225" max="9225" width="12" style="66" customWidth="1"/>
    <col min="9226" max="9226" width="10.85546875" style="66" customWidth="1"/>
    <col min="9227" max="9227" width="11.85546875" style="66" bestFit="1" customWidth="1"/>
    <col min="9228" max="9229" width="10.7109375" style="66" customWidth="1"/>
    <col min="9230" max="9230" width="9.7109375" style="66" customWidth="1"/>
    <col min="9231" max="9232" width="9.5703125" style="66" bestFit="1" customWidth="1"/>
    <col min="9233" max="9233" width="10.7109375" style="66" bestFit="1" customWidth="1"/>
    <col min="9234" max="9234" width="11.85546875" style="66" bestFit="1" customWidth="1"/>
    <col min="9235" max="9472" width="9.140625" style="66"/>
    <col min="9473" max="9473" width="4.28515625" style="66" bestFit="1" customWidth="1"/>
    <col min="9474" max="9474" width="13" style="66" customWidth="1"/>
    <col min="9475" max="9475" width="10.7109375" style="66" bestFit="1" customWidth="1"/>
    <col min="9476" max="9476" width="11" style="66" bestFit="1" customWidth="1"/>
    <col min="9477" max="9477" width="10.85546875" style="66" bestFit="1" customWidth="1"/>
    <col min="9478" max="9480" width="10.85546875" style="66" customWidth="1"/>
    <col min="9481" max="9481" width="12" style="66" customWidth="1"/>
    <col min="9482" max="9482" width="10.85546875" style="66" customWidth="1"/>
    <col min="9483" max="9483" width="11.85546875" style="66" bestFit="1" customWidth="1"/>
    <col min="9484" max="9485" width="10.7109375" style="66" customWidth="1"/>
    <col min="9486" max="9486" width="9.7109375" style="66" customWidth="1"/>
    <col min="9487" max="9488" width="9.5703125" style="66" bestFit="1" customWidth="1"/>
    <col min="9489" max="9489" width="10.7109375" style="66" bestFit="1" customWidth="1"/>
    <col min="9490" max="9490" width="11.85546875" style="66" bestFit="1" customWidth="1"/>
    <col min="9491" max="9728" width="9.140625" style="66"/>
    <col min="9729" max="9729" width="4.28515625" style="66" bestFit="1" customWidth="1"/>
    <col min="9730" max="9730" width="13" style="66" customWidth="1"/>
    <col min="9731" max="9731" width="10.7109375" style="66" bestFit="1" customWidth="1"/>
    <col min="9732" max="9732" width="11" style="66" bestFit="1" customWidth="1"/>
    <col min="9733" max="9733" width="10.85546875" style="66" bestFit="1" customWidth="1"/>
    <col min="9734" max="9736" width="10.85546875" style="66" customWidth="1"/>
    <col min="9737" max="9737" width="12" style="66" customWidth="1"/>
    <col min="9738" max="9738" width="10.85546875" style="66" customWidth="1"/>
    <col min="9739" max="9739" width="11.85546875" style="66" bestFit="1" customWidth="1"/>
    <col min="9740" max="9741" width="10.7109375" style="66" customWidth="1"/>
    <col min="9742" max="9742" width="9.7109375" style="66" customWidth="1"/>
    <col min="9743" max="9744" width="9.5703125" style="66" bestFit="1" customWidth="1"/>
    <col min="9745" max="9745" width="10.7109375" style="66" bestFit="1" customWidth="1"/>
    <col min="9746" max="9746" width="11.85546875" style="66" bestFit="1" customWidth="1"/>
    <col min="9747" max="9984" width="9.140625" style="66"/>
    <col min="9985" max="9985" width="4.28515625" style="66" bestFit="1" customWidth="1"/>
    <col min="9986" max="9986" width="13" style="66" customWidth="1"/>
    <col min="9987" max="9987" width="10.7109375" style="66" bestFit="1" customWidth="1"/>
    <col min="9988" max="9988" width="11" style="66" bestFit="1" customWidth="1"/>
    <col min="9989" max="9989" width="10.85546875" style="66" bestFit="1" customWidth="1"/>
    <col min="9990" max="9992" width="10.85546875" style="66" customWidth="1"/>
    <col min="9993" max="9993" width="12" style="66" customWidth="1"/>
    <col min="9994" max="9994" width="10.85546875" style="66" customWidth="1"/>
    <col min="9995" max="9995" width="11.85546875" style="66" bestFit="1" customWidth="1"/>
    <col min="9996" max="9997" width="10.7109375" style="66" customWidth="1"/>
    <col min="9998" max="9998" width="9.7109375" style="66" customWidth="1"/>
    <col min="9999" max="10000" width="9.5703125" style="66" bestFit="1" customWidth="1"/>
    <col min="10001" max="10001" width="10.7109375" style="66" bestFit="1" customWidth="1"/>
    <col min="10002" max="10002" width="11.85546875" style="66" bestFit="1" customWidth="1"/>
    <col min="10003" max="10240" width="9.140625" style="66"/>
    <col min="10241" max="10241" width="4.28515625" style="66" bestFit="1" customWidth="1"/>
    <col min="10242" max="10242" width="13" style="66" customWidth="1"/>
    <col min="10243" max="10243" width="10.7109375" style="66" bestFit="1" customWidth="1"/>
    <col min="10244" max="10244" width="11" style="66" bestFit="1" customWidth="1"/>
    <col min="10245" max="10245" width="10.85546875" style="66" bestFit="1" customWidth="1"/>
    <col min="10246" max="10248" width="10.85546875" style="66" customWidth="1"/>
    <col min="10249" max="10249" width="12" style="66" customWidth="1"/>
    <col min="10250" max="10250" width="10.85546875" style="66" customWidth="1"/>
    <col min="10251" max="10251" width="11.85546875" style="66" bestFit="1" customWidth="1"/>
    <col min="10252" max="10253" width="10.7109375" style="66" customWidth="1"/>
    <col min="10254" max="10254" width="9.7109375" style="66" customWidth="1"/>
    <col min="10255" max="10256" width="9.5703125" style="66" bestFit="1" customWidth="1"/>
    <col min="10257" max="10257" width="10.7109375" style="66" bestFit="1" customWidth="1"/>
    <col min="10258" max="10258" width="11.85546875" style="66" bestFit="1" customWidth="1"/>
    <col min="10259" max="10496" width="9.140625" style="66"/>
    <col min="10497" max="10497" width="4.28515625" style="66" bestFit="1" customWidth="1"/>
    <col min="10498" max="10498" width="13" style="66" customWidth="1"/>
    <col min="10499" max="10499" width="10.7109375" style="66" bestFit="1" customWidth="1"/>
    <col min="10500" max="10500" width="11" style="66" bestFit="1" customWidth="1"/>
    <col min="10501" max="10501" width="10.85546875" style="66" bestFit="1" customWidth="1"/>
    <col min="10502" max="10504" width="10.85546875" style="66" customWidth="1"/>
    <col min="10505" max="10505" width="12" style="66" customWidth="1"/>
    <col min="10506" max="10506" width="10.85546875" style="66" customWidth="1"/>
    <col min="10507" max="10507" width="11.85546875" style="66" bestFit="1" customWidth="1"/>
    <col min="10508" max="10509" width="10.7109375" style="66" customWidth="1"/>
    <col min="10510" max="10510" width="9.7109375" style="66" customWidth="1"/>
    <col min="10511" max="10512" width="9.5703125" style="66" bestFit="1" customWidth="1"/>
    <col min="10513" max="10513" width="10.7109375" style="66" bestFit="1" customWidth="1"/>
    <col min="10514" max="10514" width="11.85546875" style="66" bestFit="1" customWidth="1"/>
    <col min="10515" max="10752" width="9.140625" style="66"/>
    <col min="10753" max="10753" width="4.28515625" style="66" bestFit="1" customWidth="1"/>
    <col min="10754" max="10754" width="13" style="66" customWidth="1"/>
    <col min="10755" max="10755" width="10.7109375" style="66" bestFit="1" customWidth="1"/>
    <col min="10756" max="10756" width="11" style="66" bestFit="1" customWidth="1"/>
    <col min="10757" max="10757" width="10.85546875" style="66" bestFit="1" customWidth="1"/>
    <col min="10758" max="10760" width="10.85546875" style="66" customWidth="1"/>
    <col min="10761" max="10761" width="12" style="66" customWidth="1"/>
    <col min="10762" max="10762" width="10.85546875" style="66" customWidth="1"/>
    <col min="10763" max="10763" width="11.85546875" style="66" bestFit="1" customWidth="1"/>
    <col min="10764" max="10765" width="10.7109375" style="66" customWidth="1"/>
    <col min="10766" max="10766" width="9.7109375" style="66" customWidth="1"/>
    <col min="10767" max="10768" width="9.5703125" style="66" bestFit="1" customWidth="1"/>
    <col min="10769" max="10769" width="10.7109375" style="66" bestFit="1" customWidth="1"/>
    <col min="10770" max="10770" width="11.85546875" style="66" bestFit="1" customWidth="1"/>
    <col min="10771" max="11008" width="9.140625" style="66"/>
    <col min="11009" max="11009" width="4.28515625" style="66" bestFit="1" customWidth="1"/>
    <col min="11010" max="11010" width="13" style="66" customWidth="1"/>
    <col min="11011" max="11011" width="10.7109375" style="66" bestFit="1" customWidth="1"/>
    <col min="11012" max="11012" width="11" style="66" bestFit="1" customWidth="1"/>
    <col min="11013" max="11013" width="10.85546875" style="66" bestFit="1" customWidth="1"/>
    <col min="11014" max="11016" width="10.85546875" style="66" customWidth="1"/>
    <col min="11017" max="11017" width="12" style="66" customWidth="1"/>
    <col min="11018" max="11018" width="10.85546875" style="66" customWidth="1"/>
    <col min="11019" max="11019" width="11.85546875" style="66" bestFit="1" customWidth="1"/>
    <col min="11020" max="11021" width="10.7109375" style="66" customWidth="1"/>
    <col min="11022" max="11022" width="9.7109375" style="66" customWidth="1"/>
    <col min="11023" max="11024" width="9.5703125" style="66" bestFit="1" customWidth="1"/>
    <col min="11025" max="11025" width="10.7109375" style="66" bestFit="1" customWidth="1"/>
    <col min="11026" max="11026" width="11.85546875" style="66" bestFit="1" customWidth="1"/>
    <col min="11027" max="11264" width="9.140625" style="66"/>
    <col min="11265" max="11265" width="4.28515625" style="66" bestFit="1" customWidth="1"/>
    <col min="11266" max="11266" width="13" style="66" customWidth="1"/>
    <col min="11267" max="11267" width="10.7109375" style="66" bestFit="1" customWidth="1"/>
    <col min="11268" max="11268" width="11" style="66" bestFit="1" customWidth="1"/>
    <col min="11269" max="11269" width="10.85546875" style="66" bestFit="1" customWidth="1"/>
    <col min="11270" max="11272" width="10.85546875" style="66" customWidth="1"/>
    <col min="11273" max="11273" width="12" style="66" customWidth="1"/>
    <col min="11274" max="11274" width="10.85546875" style="66" customWidth="1"/>
    <col min="11275" max="11275" width="11.85546875" style="66" bestFit="1" customWidth="1"/>
    <col min="11276" max="11277" width="10.7109375" style="66" customWidth="1"/>
    <col min="11278" max="11278" width="9.7109375" style="66" customWidth="1"/>
    <col min="11279" max="11280" width="9.5703125" style="66" bestFit="1" customWidth="1"/>
    <col min="11281" max="11281" width="10.7109375" style="66" bestFit="1" customWidth="1"/>
    <col min="11282" max="11282" width="11.85546875" style="66" bestFit="1" customWidth="1"/>
    <col min="11283" max="11520" width="9.140625" style="66"/>
    <col min="11521" max="11521" width="4.28515625" style="66" bestFit="1" customWidth="1"/>
    <col min="11522" max="11522" width="13" style="66" customWidth="1"/>
    <col min="11523" max="11523" width="10.7109375" style="66" bestFit="1" customWidth="1"/>
    <col min="11524" max="11524" width="11" style="66" bestFit="1" customWidth="1"/>
    <col min="11525" max="11525" width="10.85546875" style="66" bestFit="1" customWidth="1"/>
    <col min="11526" max="11528" width="10.85546875" style="66" customWidth="1"/>
    <col min="11529" max="11529" width="12" style="66" customWidth="1"/>
    <col min="11530" max="11530" width="10.85546875" style="66" customWidth="1"/>
    <col min="11531" max="11531" width="11.85546875" style="66" bestFit="1" customWidth="1"/>
    <col min="11532" max="11533" width="10.7109375" style="66" customWidth="1"/>
    <col min="11534" max="11534" width="9.7109375" style="66" customWidth="1"/>
    <col min="11535" max="11536" width="9.5703125" style="66" bestFit="1" customWidth="1"/>
    <col min="11537" max="11537" width="10.7109375" style="66" bestFit="1" customWidth="1"/>
    <col min="11538" max="11538" width="11.85546875" style="66" bestFit="1" customWidth="1"/>
    <col min="11539" max="11776" width="9.140625" style="66"/>
    <col min="11777" max="11777" width="4.28515625" style="66" bestFit="1" customWidth="1"/>
    <col min="11778" max="11778" width="13" style="66" customWidth="1"/>
    <col min="11779" max="11779" width="10.7109375" style="66" bestFit="1" customWidth="1"/>
    <col min="11780" max="11780" width="11" style="66" bestFit="1" customWidth="1"/>
    <col min="11781" max="11781" width="10.85546875" style="66" bestFit="1" customWidth="1"/>
    <col min="11782" max="11784" width="10.85546875" style="66" customWidth="1"/>
    <col min="11785" max="11785" width="12" style="66" customWidth="1"/>
    <col min="11786" max="11786" width="10.85546875" style="66" customWidth="1"/>
    <col min="11787" max="11787" width="11.85546875" style="66" bestFit="1" customWidth="1"/>
    <col min="11788" max="11789" width="10.7109375" style="66" customWidth="1"/>
    <col min="11790" max="11790" width="9.7109375" style="66" customWidth="1"/>
    <col min="11791" max="11792" width="9.5703125" style="66" bestFit="1" customWidth="1"/>
    <col min="11793" max="11793" width="10.7109375" style="66" bestFit="1" customWidth="1"/>
    <col min="11794" max="11794" width="11.85546875" style="66" bestFit="1" customWidth="1"/>
    <col min="11795" max="12032" width="9.140625" style="66"/>
    <col min="12033" max="12033" width="4.28515625" style="66" bestFit="1" customWidth="1"/>
    <col min="12034" max="12034" width="13" style="66" customWidth="1"/>
    <col min="12035" max="12035" width="10.7109375" style="66" bestFit="1" customWidth="1"/>
    <col min="12036" max="12036" width="11" style="66" bestFit="1" customWidth="1"/>
    <col min="12037" max="12037" width="10.85546875" style="66" bestFit="1" customWidth="1"/>
    <col min="12038" max="12040" width="10.85546875" style="66" customWidth="1"/>
    <col min="12041" max="12041" width="12" style="66" customWidth="1"/>
    <col min="12042" max="12042" width="10.85546875" style="66" customWidth="1"/>
    <col min="12043" max="12043" width="11.85546875" style="66" bestFit="1" customWidth="1"/>
    <col min="12044" max="12045" width="10.7109375" style="66" customWidth="1"/>
    <col min="12046" max="12046" width="9.7109375" style="66" customWidth="1"/>
    <col min="12047" max="12048" width="9.5703125" style="66" bestFit="1" customWidth="1"/>
    <col min="12049" max="12049" width="10.7109375" style="66" bestFit="1" customWidth="1"/>
    <col min="12050" max="12050" width="11.85546875" style="66" bestFit="1" customWidth="1"/>
    <col min="12051" max="12288" width="9.140625" style="66"/>
    <col min="12289" max="12289" width="4.28515625" style="66" bestFit="1" customWidth="1"/>
    <col min="12290" max="12290" width="13" style="66" customWidth="1"/>
    <col min="12291" max="12291" width="10.7109375" style="66" bestFit="1" customWidth="1"/>
    <col min="12292" max="12292" width="11" style="66" bestFit="1" customWidth="1"/>
    <col min="12293" max="12293" width="10.85546875" style="66" bestFit="1" customWidth="1"/>
    <col min="12294" max="12296" width="10.85546875" style="66" customWidth="1"/>
    <col min="12297" max="12297" width="12" style="66" customWidth="1"/>
    <col min="12298" max="12298" width="10.85546875" style="66" customWidth="1"/>
    <col min="12299" max="12299" width="11.85546875" style="66" bestFit="1" customWidth="1"/>
    <col min="12300" max="12301" width="10.7109375" style="66" customWidth="1"/>
    <col min="12302" max="12302" width="9.7109375" style="66" customWidth="1"/>
    <col min="12303" max="12304" width="9.5703125" style="66" bestFit="1" customWidth="1"/>
    <col min="12305" max="12305" width="10.7109375" style="66" bestFit="1" customWidth="1"/>
    <col min="12306" max="12306" width="11.85546875" style="66" bestFit="1" customWidth="1"/>
    <col min="12307" max="12544" width="9.140625" style="66"/>
    <col min="12545" max="12545" width="4.28515625" style="66" bestFit="1" customWidth="1"/>
    <col min="12546" max="12546" width="13" style="66" customWidth="1"/>
    <col min="12547" max="12547" width="10.7109375" style="66" bestFit="1" customWidth="1"/>
    <col min="12548" max="12548" width="11" style="66" bestFit="1" customWidth="1"/>
    <col min="12549" max="12549" width="10.85546875" style="66" bestFit="1" customWidth="1"/>
    <col min="12550" max="12552" width="10.85546875" style="66" customWidth="1"/>
    <col min="12553" max="12553" width="12" style="66" customWidth="1"/>
    <col min="12554" max="12554" width="10.85546875" style="66" customWidth="1"/>
    <col min="12555" max="12555" width="11.85546875" style="66" bestFit="1" customWidth="1"/>
    <col min="12556" max="12557" width="10.7109375" style="66" customWidth="1"/>
    <col min="12558" max="12558" width="9.7109375" style="66" customWidth="1"/>
    <col min="12559" max="12560" width="9.5703125" style="66" bestFit="1" customWidth="1"/>
    <col min="12561" max="12561" width="10.7109375" style="66" bestFit="1" customWidth="1"/>
    <col min="12562" max="12562" width="11.85546875" style="66" bestFit="1" customWidth="1"/>
    <col min="12563" max="12800" width="9.140625" style="66"/>
    <col min="12801" max="12801" width="4.28515625" style="66" bestFit="1" customWidth="1"/>
    <col min="12802" max="12802" width="13" style="66" customWidth="1"/>
    <col min="12803" max="12803" width="10.7109375" style="66" bestFit="1" customWidth="1"/>
    <col min="12804" max="12804" width="11" style="66" bestFit="1" customWidth="1"/>
    <col min="12805" max="12805" width="10.85546875" style="66" bestFit="1" customWidth="1"/>
    <col min="12806" max="12808" width="10.85546875" style="66" customWidth="1"/>
    <col min="12809" max="12809" width="12" style="66" customWidth="1"/>
    <col min="12810" max="12810" width="10.85546875" style="66" customWidth="1"/>
    <col min="12811" max="12811" width="11.85546875" style="66" bestFit="1" customWidth="1"/>
    <col min="12812" max="12813" width="10.7109375" style="66" customWidth="1"/>
    <col min="12814" max="12814" width="9.7109375" style="66" customWidth="1"/>
    <col min="12815" max="12816" width="9.5703125" style="66" bestFit="1" customWidth="1"/>
    <col min="12817" max="12817" width="10.7109375" style="66" bestFit="1" customWidth="1"/>
    <col min="12818" max="12818" width="11.85546875" style="66" bestFit="1" customWidth="1"/>
    <col min="12819" max="13056" width="9.140625" style="66"/>
    <col min="13057" max="13057" width="4.28515625" style="66" bestFit="1" customWidth="1"/>
    <col min="13058" max="13058" width="13" style="66" customWidth="1"/>
    <col min="13059" max="13059" width="10.7109375" style="66" bestFit="1" customWidth="1"/>
    <col min="13060" max="13060" width="11" style="66" bestFit="1" customWidth="1"/>
    <col min="13061" max="13061" width="10.85546875" style="66" bestFit="1" customWidth="1"/>
    <col min="13062" max="13064" width="10.85546875" style="66" customWidth="1"/>
    <col min="13065" max="13065" width="12" style="66" customWidth="1"/>
    <col min="13066" max="13066" width="10.85546875" style="66" customWidth="1"/>
    <col min="13067" max="13067" width="11.85546875" style="66" bestFit="1" customWidth="1"/>
    <col min="13068" max="13069" width="10.7109375" style="66" customWidth="1"/>
    <col min="13070" max="13070" width="9.7109375" style="66" customWidth="1"/>
    <col min="13071" max="13072" width="9.5703125" style="66" bestFit="1" customWidth="1"/>
    <col min="13073" max="13073" width="10.7109375" style="66" bestFit="1" customWidth="1"/>
    <col min="13074" max="13074" width="11.85546875" style="66" bestFit="1" customWidth="1"/>
    <col min="13075" max="13312" width="9.140625" style="66"/>
    <col min="13313" max="13313" width="4.28515625" style="66" bestFit="1" customWidth="1"/>
    <col min="13314" max="13314" width="13" style="66" customWidth="1"/>
    <col min="13315" max="13315" width="10.7109375" style="66" bestFit="1" customWidth="1"/>
    <col min="13316" max="13316" width="11" style="66" bestFit="1" customWidth="1"/>
    <col min="13317" max="13317" width="10.85546875" style="66" bestFit="1" customWidth="1"/>
    <col min="13318" max="13320" width="10.85546875" style="66" customWidth="1"/>
    <col min="13321" max="13321" width="12" style="66" customWidth="1"/>
    <col min="13322" max="13322" width="10.85546875" style="66" customWidth="1"/>
    <col min="13323" max="13323" width="11.85546875" style="66" bestFit="1" customWidth="1"/>
    <col min="13324" max="13325" width="10.7109375" style="66" customWidth="1"/>
    <col min="13326" max="13326" width="9.7109375" style="66" customWidth="1"/>
    <col min="13327" max="13328" width="9.5703125" style="66" bestFit="1" customWidth="1"/>
    <col min="13329" max="13329" width="10.7109375" style="66" bestFit="1" customWidth="1"/>
    <col min="13330" max="13330" width="11.85546875" style="66" bestFit="1" customWidth="1"/>
    <col min="13331" max="13568" width="9.140625" style="66"/>
    <col min="13569" max="13569" width="4.28515625" style="66" bestFit="1" customWidth="1"/>
    <col min="13570" max="13570" width="13" style="66" customWidth="1"/>
    <col min="13571" max="13571" width="10.7109375" style="66" bestFit="1" customWidth="1"/>
    <col min="13572" max="13572" width="11" style="66" bestFit="1" customWidth="1"/>
    <col min="13573" max="13573" width="10.85546875" style="66" bestFit="1" customWidth="1"/>
    <col min="13574" max="13576" width="10.85546875" style="66" customWidth="1"/>
    <col min="13577" max="13577" width="12" style="66" customWidth="1"/>
    <col min="13578" max="13578" width="10.85546875" style="66" customWidth="1"/>
    <col min="13579" max="13579" width="11.85546875" style="66" bestFit="1" customWidth="1"/>
    <col min="13580" max="13581" width="10.7109375" style="66" customWidth="1"/>
    <col min="13582" max="13582" width="9.7109375" style="66" customWidth="1"/>
    <col min="13583" max="13584" width="9.5703125" style="66" bestFit="1" customWidth="1"/>
    <col min="13585" max="13585" width="10.7109375" style="66" bestFit="1" customWidth="1"/>
    <col min="13586" max="13586" width="11.85546875" style="66" bestFit="1" customWidth="1"/>
    <col min="13587" max="13824" width="9.140625" style="66"/>
    <col min="13825" max="13825" width="4.28515625" style="66" bestFit="1" customWidth="1"/>
    <col min="13826" max="13826" width="13" style="66" customWidth="1"/>
    <col min="13827" max="13827" width="10.7109375" style="66" bestFit="1" customWidth="1"/>
    <col min="13828" max="13828" width="11" style="66" bestFit="1" customWidth="1"/>
    <col min="13829" max="13829" width="10.85546875" style="66" bestFit="1" customWidth="1"/>
    <col min="13830" max="13832" width="10.85546875" style="66" customWidth="1"/>
    <col min="13833" max="13833" width="12" style="66" customWidth="1"/>
    <col min="13834" max="13834" width="10.85546875" style="66" customWidth="1"/>
    <col min="13835" max="13835" width="11.85546875" style="66" bestFit="1" customWidth="1"/>
    <col min="13836" max="13837" width="10.7109375" style="66" customWidth="1"/>
    <col min="13838" max="13838" width="9.7109375" style="66" customWidth="1"/>
    <col min="13839" max="13840" width="9.5703125" style="66" bestFit="1" customWidth="1"/>
    <col min="13841" max="13841" width="10.7109375" style="66" bestFit="1" customWidth="1"/>
    <col min="13842" max="13842" width="11.85546875" style="66" bestFit="1" customWidth="1"/>
    <col min="13843" max="14080" width="9.140625" style="66"/>
    <col min="14081" max="14081" width="4.28515625" style="66" bestFit="1" customWidth="1"/>
    <col min="14082" max="14082" width="13" style="66" customWidth="1"/>
    <col min="14083" max="14083" width="10.7109375" style="66" bestFit="1" customWidth="1"/>
    <col min="14084" max="14084" width="11" style="66" bestFit="1" customWidth="1"/>
    <col min="14085" max="14085" width="10.85546875" style="66" bestFit="1" customWidth="1"/>
    <col min="14086" max="14088" width="10.85546875" style="66" customWidth="1"/>
    <col min="14089" max="14089" width="12" style="66" customWidth="1"/>
    <col min="14090" max="14090" width="10.85546875" style="66" customWidth="1"/>
    <col min="14091" max="14091" width="11.85546875" style="66" bestFit="1" customWidth="1"/>
    <col min="14092" max="14093" width="10.7109375" style="66" customWidth="1"/>
    <col min="14094" max="14094" width="9.7109375" style="66" customWidth="1"/>
    <col min="14095" max="14096" width="9.5703125" style="66" bestFit="1" customWidth="1"/>
    <col min="14097" max="14097" width="10.7109375" style="66" bestFit="1" customWidth="1"/>
    <col min="14098" max="14098" width="11.85546875" style="66" bestFit="1" customWidth="1"/>
    <col min="14099" max="14336" width="9.140625" style="66"/>
    <col min="14337" max="14337" width="4.28515625" style="66" bestFit="1" customWidth="1"/>
    <col min="14338" max="14338" width="13" style="66" customWidth="1"/>
    <col min="14339" max="14339" width="10.7109375" style="66" bestFit="1" customWidth="1"/>
    <col min="14340" max="14340" width="11" style="66" bestFit="1" customWidth="1"/>
    <col min="14341" max="14341" width="10.85546875" style="66" bestFit="1" customWidth="1"/>
    <col min="14342" max="14344" width="10.85546875" style="66" customWidth="1"/>
    <col min="14345" max="14345" width="12" style="66" customWidth="1"/>
    <col min="14346" max="14346" width="10.85546875" style="66" customWidth="1"/>
    <col min="14347" max="14347" width="11.85546875" style="66" bestFit="1" customWidth="1"/>
    <col min="14348" max="14349" width="10.7109375" style="66" customWidth="1"/>
    <col min="14350" max="14350" width="9.7109375" style="66" customWidth="1"/>
    <col min="14351" max="14352" width="9.5703125" style="66" bestFit="1" customWidth="1"/>
    <col min="14353" max="14353" width="10.7109375" style="66" bestFit="1" customWidth="1"/>
    <col min="14354" max="14354" width="11.85546875" style="66" bestFit="1" customWidth="1"/>
    <col min="14355" max="14592" width="9.140625" style="66"/>
    <col min="14593" max="14593" width="4.28515625" style="66" bestFit="1" customWidth="1"/>
    <col min="14594" max="14594" width="13" style="66" customWidth="1"/>
    <col min="14595" max="14595" width="10.7109375" style="66" bestFit="1" customWidth="1"/>
    <col min="14596" max="14596" width="11" style="66" bestFit="1" customWidth="1"/>
    <col min="14597" max="14597" width="10.85546875" style="66" bestFit="1" customWidth="1"/>
    <col min="14598" max="14600" width="10.85546875" style="66" customWidth="1"/>
    <col min="14601" max="14601" width="12" style="66" customWidth="1"/>
    <col min="14602" max="14602" width="10.85546875" style="66" customWidth="1"/>
    <col min="14603" max="14603" width="11.85546875" style="66" bestFit="1" customWidth="1"/>
    <col min="14604" max="14605" width="10.7109375" style="66" customWidth="1"/>
    <col min="14606" max="14606" width="9.7109375" style="66" customWidth="1"/>
    <col min="14607" max="14608" width="9.5703125" style="66" bestFit="1" customWidth="1"/>
    <col min="14609" max="14609" width="10.7109375" style="66" bestFit="1" customWidth="1"/>
    <col min="14610" max="14610" width="11.85546875" style="66" bestFit="1" customWidth="1"/>
    <col min="14611" max="14848" width="9.140625" style="66"/>
    <col min="14849" max="14849" width="4.28515625" style="66" bestFit="1" customWidth="1"/>
    <col min="14850" max="14850" width="13" style="66" customWidth="1"/>
    <col min="14851" max="14851" width="10.7109375" style="66" bestFit="1" customWidth="1"/>
    <col min="14852" max="14852" width="11" style="66" bestFit="1" customWidth="1"/>
    <col min="14853" max="14853" width="10.85546875" style="66" bestFit="1" customWidth="1"/>
    <col min="14854" max="14856" width="10.85546875" style="66" customWidth="1"/>
    <col min="14857" max="14857" width="12" style="66" customWidth="1"/>
    <col min="14858" max="14858" width="10.85546875" style="66" customWidth="1"/>
    <col min="14859" max="14859" width="11.85546875" style="66" bestFit="1" customWidth="1"/>
    <col min="14860" max="14861" width="10.7109375" style="66" customWidth="1"/>
    <col min="14862" max="14862" width="9.7109375" style="66" customWidth="1"/>
    <col min="14863" max="14864" width="9.5703125" style="66" bestFit="1" customWidth="1"/>
    <col min="14865" max="14865" width="10.7109375" style="66" bestFit="1" customWidth="1"/>
    <col min="14866" max="14866" width="11.85546875" style="66" bestFit="1" customWidth="1"/>
    <col min="14867" max="15104" width="9.140625" style="66"/>
    <col min="15105" max="15105" width="4.28515625" style="66" bestFit="1" customWidth="1"/>
    <col min="15106" max="15106" width="13" style="66" customWidth="1"/>
    <col min="15107" max="15107" width="10.7109375" style="66" bestFit="1" customWidth="1"/>
    <col min="15108" max="15108" width="11" style="66" bestFit="1" customWidth="1"/>
    <col min="15109" max="15109" width="10.85546875" style="66" bestFit="1" customWidth="1"/>
    <col min="15110" max="15112" width="10.85546875" style="66" customWidth="1"/>
    <col min="15113" max="15113" width="12" style="66" customWidth="1"/>
    <col min="15114" max="15114" width="10.85546875" style="66" customWidth="1"/>
    <col min="15115" max="15115" width="11.85546875" style="66" bestFit="1" customWidth="1"/>
    <col min="15116" max="15117" width="10.7109375" style="66" customWidth="1"/>
    <col min="15118" max="15118" width="9.7109375" style="66" customWidth="1"/>
    <col min="15119" max="15120" width="9.5703125" style="66" bestFit="1" customWidth="1"/>
    <col min="15121" max="15121" width="10.7109375" style="66" bestFit="1" customWidth="1"/>
    <col min="15122" max="15122" width="11.85546875" style="66" bestFit="1" customWidth="1"/>
    <col min="15123" max="15360" width="9.140625" style="66"/>
    <col min="15361" max="15361" width="4.28515625" style="66" bestFit="1" customWidth="1"/>
    <col min="15362" max="15362" width="13" style="66" customWidth="1"/>
    <col min="15363" max="15363" width="10.7109375" style="66" bestFit="1" customWidth="1"/>
    <col min="15364" max="15364" width="11" style="66" bestFit="1" customWidth="1"/>
    <col min="15365" max="15365" width="10.85546875" style="66" bestFit="1" customWidth="1"/>
    <col min="15366" max="15368" width="10.85546875" style="66" customWidth="1"/>
    <col min="15369" max="15369" width="12" style="66" customWidth="1"/>
    <col min="15370" max="15370" width="10.85546875" style="66" customWidth="1"/>
    <col min="15371" max="15371" width="11.85546875" style="66" bestFit="1" customWidth="1"/>
    <col min="15372" max="15373" width="10.7109375" style="66" customWidth="1"/>
    <col min="15374" max="15374" width="9.7109375" style="66" customWidth="1"/>
    <col min="15375" max="15376" width="9.5703125" style="66" bestFit="1" customWidth="1"/>
    <col min="15377" max="15377" width="10.7109375" style="66" bestFit="1" customWidth="1"/>
    <col min="15378" max="15378" width="11.85546875" style="66" bestFit="1" customWidth="1"/>
    <col min="15379" max="15616" width="9.140625" style="66"/>
    <col min="15617" max="15617" width="4.28515625" style="66" bestFit="1" customWidth="1"/>
    <col min="15618" max="15618" width="13" style="66" customWidth="1"/>
    <col min="15619" max="15619" width="10.7109375" style="66" bestFit="1" customWidth="1"/>
    <col min="15620" max="15620" width="11" style="66" bestFit="1" customWidth="1"/>
    <col min="15621" max="15621" width="10.85546875" style="66" bestFit="1" customWidth="1"/>
    <col min="15622" max="15624" width="10.85546875" style="66" customWidth="1"/>
    <col min="15625" max="15625" width="12" style="66" customWidth="1"/>
    <col min="15626" max="15626" width="10.85546875" style="66" customWidth="1"/>
    <col min="15627" max="15627" width="11.85546875" style="66" bestFit="1" customWidth="1"/>
    <col min="15628" max="15629" width="10.7109375" style="66" customWidth="1"/>
    <col min="15630" max="15630" width="9.7109375" style="66" customWidth="1"/>
    <col min="15631" max="15632" width="9.5703125" style="66" bestFit="1" customWidth="1"/>
    <col min="15633" max="15633" width="10.7109375" style="66" bestFit="1" customWidth="1"/>
    <col min="15634" max="15634" width="11.85546875" style="66" bestFit="1" customWidth="1"/>
    <col min="15635" max="15872" width="9.140625" style="66"/>
    <col min="15873" max="15873" width="4.28515625" style="66" bestFit="1" customWidth="1"/>
    <col min="15874" max="15874" width="13" style="66" customWidth="1"/>
    <col min="15875" max="15875" width="10.7109375" style="66" bestFit="1" customWidth="1"/>
    <col min="15876" max="15876" width="11" style="66" bestFit="1" customWidth="1"/>
    <col min="15877" max="15877" width="10.85546875" style="66" bestFit="1" customWidth="1"/>
    <col min="15878" max="15880" width="10.85546875" style="66" customWidth="1"/>
    <col min="15881" max="15881" width="12" style="66" customWidth="1"/>
    <col min="15882" max="15882" width="10.85546875" style="66" customWidth="1"/>
    <col min="15883" max="15883" width="11.85546875" style="66" bestFit="1" customWidth="1"/>
    <col min="15884" max="15885" width="10.7109375" style="66" customWidth="1"/>
    <col min="15886" max="15886" width="9.7109375" style="66" customWidth="1"/>
    <col min="15887" max="15888" width="9.5703125" style="66" bestFit="1" customWidth="1"/>
    <col min="15889" max="15889" width="10.7109375" style="66" bestFit="1" customWidth="1"/>
    <col min="15890" max="15890" width="11.85546875" style="66" bestFit="1" customWidth="1"/>
    <col min="15891" max="16128" width="9.140625" style="66"/>
    <col min="16129" max="16129" width="4.28515625" style="66" bestFit="1" customWidth="1"/>
    <col min="16130" max="16130" width="13" style="66" customWidth="1"/>
    <col min="16131" max="16131" width="10.7109375" style="66" bestFit="1" customWidth="1"/>
    <col min="16132" max="16132" width="11" style="66" bestFit="1" customWidth="1"/>
    <col min="16133" max="16133" width="10.85546875" style="66" bestFit="1" customWidth="1"/>
    <col min="16134" max="16136" width="10.85546875" style="66" customWidth="1"/>
    <col min="16137" max="16137" width="12" style="66" customWidth="1"/>
    <col min="16138" max="16138" width="10.85546875" style="66" customWidth="1"/>
    <col min="16139" max="16139" width="11.85546875" style="66" bestFit="1" customWidth="1"/>
    <col min="16140" max="16141" width="10.7109375" style="66" customWidth="1"/>
    <col min="16142" max="16142" width="9.7109375" style="66" customWidth="1"/>
    <col min="16143" max="16144" width="9.5703125" style="66" bestFit="1" customWidth="1"/>
    <col min="16145" max="16145" width="10.7109375" style="66" bestFit="1" customWidth="1"/>
    <col min="16146" max="16146" width="11.85546875" style="66" bestFit="1" customWidth="1"/>
    <col min="16147" max="16384" width="9.140625" style="66"/>
  </cols>
  <sheetData>
    <row r="1" spans="1:18" ht="48.75" customHeight="1" x14ac:dyDescent="0.2">
      <c r="A1" s="431" t="s">
        <v>427</v>
      </c>
      <c r="B1" s="431"/>
      <c r="C1" s="431"/>
      <c r="D1" s="431"/>
      <c r="E1" s="431"/>
      <c r="F1" s="431"/>
      <c r="G1" s="431"/>
      <c r="H1" s="431"/>
      <c r="I1" s="431"/>
      <c r="J1" s="431"/>
      <c r="K1" s="431"/>
      <c r="L1" s="431"/>
      <c r="M1" s="431"/>
      <c r="N1" s="431"/>
      <c r="O1" s="431"/>
      <c r="P1" s="431"/>
      <c r="Q1" s="431"/>
      <c r="R1" s="431"/>
    </row>
    <row r="2" spans="1:18" ht="16.5" customHeight="1" x14ac:dyDescent="0.2"/>
    <row r="3" spans="1:18" x14ac:dyDescent="0.2">
      <c r="A3" s="432" t="s">
        <v>308</v>
      </c>
      <c r="B3" s="432" t="s">
        <v>309</v>
      </c>
      <c r="C3" s="433" t="s">
        <v>334</v>
      </c>
      <c r="D3" s="434"/>
      <c r="E3" s="434"/>
      <c r="F3" s="434"/>
      <c r="G3" s="434"/>
      <c r="H3" s="434"/>
      <c r="I3" s="434"/>
      <c r="J3" s="434"/>
      <c r="K3" s="435" t="s">
        <v>331</v>
      </c>
      <c r="L3" s="437" t="s">
        <v>335</v>
      </c>
      <c r="M3" s="437"/>
      <c r="N3" s="437"/>
      <c r="O3" s="437"/>
      <c r="P3" s="437"/>
      <c r="Q3" s="435" t="s">
        <v>339</v>
      </c>
      <c r="R3" s="435" t="s">
        <v>340</v>
      </c>
    </row>
    <row r="4" spans="1:18" s="69" customFormat="1" ht="48.75" customHeight="1" thickBot="1" x14ac:dyDescent="0.25">
      <c r="A4" s="432"/>
      <c r="B4" s="432"/>
      <c r="C4" s="68" t="s">
        <v>106</v>
      </c>
      <c r="D4" s="68" t="s">
        <v>327</v>
      </c>
      <c r="E4" s="68" t="s">
        <v>113</v>
      </c>
      <c r="F4" s="68" t="s">
        <v>328</v>
      </c>
      <c r="G4" s="68" t="s">
        <v>329</v>
      </c>
      <c r="H4" s="68" t="s">
        <v>115</v>
      </c>
      <c r="I4" s="68" t="s">
        <v>330</v>
      </c>
      <c r="J4" s="68" t="s">
        <v>322</v>
      </c>
      <c r="K4" s="436"/>
      <c r="L4" s="68" t="s">
        <v>332</v>
      </c>
      <c r="M4" s="68" t="s">
        <v>333</v>
      </c>
      <c r="N4" s="68" t="s">
        <v>336</v>
      </c>
      <c r="O4" s="68" t="s">
        <v>337</v>
      </c>
      <c r="P4" s="68" t="s">
        <v>338</v>
      </c>
      <c r="Q4" s="436"/>
      <c r="R4" s="436"/>
    </row>
    <row r="5" spans="1:18" s="72" customFormat="1" ht="17.25" thickTop="1" x14ac:dyDescent="0.2">
      <c r="A5" s="83">
        <v>1</v>
      </c>
      <c r="B5" s="70" t="s">
        <v>310</v>
      </c>
      <c r="C5" s="85">
        <v>61200</v>
      </c>
      <c r="D5" s="85">
        <v>30600</v>
      </c>
      <c r="E5" s="85">
        <v>1500</v>
      </c>
      <c r="F5" s="85">
        <v>1000</v>
      </c>
      <c r="G5" s="85">
        <v>2300</v>
      </c>
      <c r="H5" s="64">
        <v>0</v>
      </c>
      <c r="I5" s="64">
        <v>0</v>
      </c>
      <c r="J5" s="64">
        <v>0</v>
      </c>
      <c r="K5" s="85">
        <f t="shared" ref="K5:K20" si="0">SUM(C5:J5)</f>
        <v>96600</v>
      </c>
      <c r="L5" s="85">
        <v>15300</v>
      </c>
      <c r="M5" s="85">
        <v>150</v>
      </c>
      <c r="N5" s="85">
        <v>100</v>
      </c>
      <c r="O5" s="85">
        <v>600</v>
      </c>
      <c r="P5" s="85">
        <v>2735</v>
      </c>
      <c r="Q5" s="85">
        <f t="shared" ref="Q5:Q18" si="1">SUM(L5:P5)</f>
        <v>18885</v>
      </c>
      <c r="R5" s="85">
        <f t="shared" ref="R5:R21" si="2">K5-Q5</f>
        <v>77715</v>
      </c>
    </row>
    <row r="6" spans="1:18" s="75" customFormat="1" x14ac:dyDescent="0.2">
      <c r="A6" s="84">
        <v>2</v>
      </c>
      <c r="B6" s="73" t="s">
        <v>311</v>
      </c>
      <c r="C6" s="85">
        <v>61200</v>
      </c>
      <c r="D6" s="85">
        <v>30600</v>
      </c>
      <c r="E6" s="85">
        <v>1500</v>
      </c>
      <c r="F6" s="85">
        <v>1000</v>
      </c>
      <c r="G6" s="85">
        <v>2300</v>
      </c>
      <c r="H6" s="65">
        <v>0</v>
      </c>
      <c r="I6" s="65">
        <v>0</v>
      </c>
      <c r="J6" s="65">
        <v>0</v>
      </c>
      <c r="K6" s="85">
        <f t="shared" si="0"/>
        <v>96600</v>
      </c>
      <c r="L6" s="85">
        <v>15300</v>
      </c>
      <c r="M6" s="85">
        <v>150</v>
      </c>
      <c r="N6" s="85">
        <v>100</v>
      </c>
      <c r="O6" s="85">
        <v>600</v>
      </c>
      <c r="P6" s="85">
        <v>2735</v>
      </c>
      <c r="Q6" s="85">
        <f t="shared" si="1"/>
        <v>18885</v>
      </c>
      <c r="R6" s="85">
        <f t="shared" si="2"/>
        <v>77715</v>
      </c>
    </row>
    <row r="7" spans="1:18" s="72" customFormat="1" x14ac:dyDescent="0.2">
      <c r="A7" s="83">
        <v>3</v>
      </c>
      <c r="B7" s="70" t="s">
        <v>312</v>
      </c>
      <c r="C7" s="85">
        <v>61200</v>
      </c>
      <c r="D7" s="85">
        <v>30600</v>
      </c>
      <c r="E7" s="85">
        <v>1500</v>
      </c>
      <c r="F7" s="85">
        <v>1000</v>
      </c>
      <c r="G7" s="85">
        <v>2300</v>
      </c>
      <c r="H7" s="64">
        <v>0</v>
      </c>
      <c r="I7" s="64">
        <v>0</v>
      </c>
      <c r="J7" s="64">
        <v>0</v>
      </c>
      <c r="K7" s="85">
        <f t="shared" si="0"/>
        <v>96600</v>
      </c>
      <c r="L7" s="85">
        <v>15300</v>
      </c>
      <c r="M7" s="85">
        <v>150</v>
      </c>
      <c r="N7" s="85">
        <v>100</v>
      </c>
      <c r="O7" s="85">
        <v>600</v>
      </c>
      <c r="P7" s="85">
        <v>2735</v>
      </c>
      <c r="Q7" s="85">
        <f t="shared" si="1"/>
        <v>18885</v>
      </c>
      <c r="R7" s="85">
        <f t="shared" si="2"/>
        <v>77715</v>
      </c>
    </row>
    <row r="8" spans="1:18" s="72" customFormat="1" x14ac:dyDescent="0.2">
      <c r="A8" s="84">
        <v>4</v>
      </c>
      <c r="B8" s="70" t="s">
        <v>313</v>
      </c>
      <c r="C8" s="85">
        <v>61200</v>
      </c>
      <c r="D8" s="85">
        <v>30600</v>
      </c>
      <c r="E8" s="85">
        <v>1500</v>
      </c>
      <c r="F8" s="85">
        <v>1000</v>
      </c>
      <c r="G8" s="85">
        <v>2300</v>
      </c>
      <c r="H8" s="64">
        <v>0</v>
      </c>
      <c r="I8" s="64">
        <v>0</v>
      </c>
      <c r="J8" s="64">
        <v>0</v>
      </c>
      <c r="K8" s="85">
        <f t="shared" si="0"/>
        <v>96600</v>
      </c>
      <c r="L8" s="85">
        <v>15300</v>
      </c>
      <c r="M8" s="85">
        <v>150</v>
      </c>
      <c r="N8" s="85">
        <v>100</v>
      </c>
      <c r="O8" s="85">
        <v>600</v>
      </c>
      <c r="P8" s="85">
        <v>2735</v>
      </c>
      <c r="Q8" s="85">
        <f t="shared" si="1"/>
        <v>18885</v>
      </c>
      <c r="R8" s="85">
        <f t="shared" si="2"/>
        <v>77715</v>
      </c>
    </row>
    <row r="9" spans="1:18" s="72" customFormat="1" x14ac:dyDescent="0.2">
      <c r="A9" s="83">
        <v>5</v>
      </c>
      <c r="B9" s="70" t="s">
        <v>314</v>
      </c>
      <c r="C9" s="85">
        <v>61200</v>
      </c>
      <c r="D9" s="85">
        <v>30600</v>
      </c>
      <c r="E9" s="85">
        <v>1500</v>
      </c>
      <c r="F9" s="85">
        <v>1000</v>
      </c>
      <c r="G9" s="85">
        <v>2300</v>
      </c>
      <c r="H9" s="64">
        <v>0</v>
      </c>
      <c r="I9" s="64">
        <v>0</v>
      </c>
      <c r="J9" s="64">
        <v>0</v>
      </c>
      <c r="K9" s="85">
        <f t="shared" si="0"/>
        <v>96600</v>
      </c>
      <c r="L9" s="85">
        <v>15300</v>
      </c>
      <c r="M9" s="85">
        <v>150</v>
      </c>
      <c r="N9" s="85">
        <v>100</v>
      </c>
      <c r="O9" s="85">
        <v>600</v>
      </c>
      <c r="P9" s="85">
        <v>2735</v>
      </c>
      <c r="Q9" s="85">
        <f t="shared" si="1"/>
        <v>18885</v>
      </c>
      <c r="R9" s="85">
        <f t="shared" si="2"/>
        <v>77715</v>
      </c>
    </row>
    <row r="10" spans="1:18" s="72" customFormat="1" x14ac:dyDescent="0.2">
      <c r="A10" s="84">
        <v>6</v>
      </c>
      <c r="B10" s="70" t="s">
        <v>315</v>
      </c>
      <c r="C10" s="85">
        <v>61200</v>
      </c>
      <c r="D10" s="85">
        <v>30600</v>
      </c>
      <c r="E10" s="85">
        <v>1500</v>
      </c>
      <c r="F10" s="85">
        <v>1000</v>
      </c>
      <c r="G10" s="85">
        <v>2300</v>
      </c>
      <c r="H10" s="64">
        <v>0</v>
      </c>
      <c r="I10" s="64">
        <v>0</v>
      </c>
      <c r="J10" s="64">
        <v>0</v>
      </c>
      <c r="K10" s="85">
        <f t="shared" si="0"/>
        <v>96600</v>
      </c>
      <c r="L10" s="85">
        <v>15300</v>
      </c>
      <c r="M10" s="85">
        <v>150</v>
      </c>
      <c r="N10" s="85">
        <v>100</v>
      </c>
      <c r="O10" s="85">
        <v>600</v>
      </c>
      <c r="P10" s="85">
        <v>2735</v>
      </c>
      <c r="Q10" s="85">
        <f t="shared" si="1"/>
        <v>18885</v>
      </c>
      <c r="R10" s="85">
        <f t="shared" si="2"/>
        <v>77715</v>
      </c>
    </row>
    <row r="11" spans="1:18" s="72" customFormat="1" x14ac:dyDescent="0.2">
      <c r="A11" s="83">
        <v>7</v>
      </c>
      <c r="B11" s="70" t="s">
        <v>316</v>
      </c>
      <c r="C11" s="85">
        <v>61200</v>
      </c>
      <c r="D11" s="85">
        <v>30600</v>
      </c>
      <c r="E11" s="85">
        <v>1500</v>
      </c>
      <c r="F11" s="85">
        <v>1000</v>
      </c>
      <c r="G11" s="85">
        <v>2300</v>
      </c>
      <c r="H11" s="64">
        <v>0</v>
      </c>
      <c r="I11" s="64">
        <v>0</v>
      </c>
      <c r="J11" s="64">
        <v>0</v>
      </c>
      <c r="K11" s="85">
        <f t="shared" si="0"/>
        <v>96600</v>
      </c>
      <c r="L11" s="85">
        <v>15300</v>
      </c>
      <c r="M11" s="85">
        <v>150</v>
      </c>
      <c r="N11" s="85">
        <v>100</v>
      </c>
      <c r="O11" s="85">
        <v>600</v>
      </c>
      <c r="P11" s="85">
        <v>2735</v>
      </c>
      <c r="Q11" s="85">
        <f t="shared" si="1"/>
        <v>18885</v>
      </c>
      <c r="R11" s="85">
        <f t="shared" si="2"/>
        <v>77715</v>
      </c>
    </row>
    <row r="12" spans="1:18" s="75" customFormat="1" x14ac:dyDescent="0.2">
      <c r="A12" s="84">
        <v>8</v>
      </c>
      <c r="B12" s="73" t="s">
        <v>317</v>
      </c>
      <c r="C12" s="85">
        <v>61200</v>
      </c>
      <c r="D12" s="85">
        <v>30600</v>
      </c>
      <c r="E12" s="85">
        <v>1500</v>
      </c>
      <c r="F12" s="85">
        <v>1000</v>
      </c>
      <c r="G12" s="85">
        <v>2300</v>
      </c>
      <c r="H12" s="65">
        <v>0</v>
      </c>
      <c r="I12" s="65">
        <v>0</v>
      </c>
      <c r="J12" s="65"/>
      <c r="K12" s="85">
        <f t="shared" si="0"/>
        <v>96600</v>
      </c>
      <c r="L12" s="85">
        <v>15300</v>
      </c>
      <c r="M12" s="85">
        <v>150</v>
      </c>
      <c r="N12" s="85">
        <v>100</v>
      </c>
      <c r="O12" s="85">
        <v>600</v>
      </c>
      <c r="P12" s="85">
        <v>2735</v>
      </c>
      <c r="Q12" s="85">
        <f t="shared" si="1"/>
        <v>18885</v>
      </c>
      <c r="R12" s="85">
        <f t="shared" si="2"/>
        <v>77715</v>
      </c>
    </row>
    <row r="13" spans="1:18" s="75" customFormat="1" x14ac:dyDescent="0.2">
      <c r="A13" s="83">
        <v>9</v>
      </c>
      <c r="B13" s="73" t="s">
        <v>318</v>
      </c>
      <c r="C13" s="85">
        <v>61200</v>
      </c>
      <c r="D13" s="85">
        <v>30600</v>
      </c>
      <c r="E13" s="85">
        <v>1500</v>
      </c>
      <c r="F13" s="85">
        <v>1000</v>
      </c>
      <c r="G13" s="85">
        <v>2300</v>
      </c>
      <c r="H13" s="65">
        <v>0</v>
      </c>
      <c r="I13" s="65">
        <v>0</v>
      </c>
      <c r="J13" s="65">
        <v>0</v>
      </c>
      <c r="K13" s="85">
        <f t="shared" si="0"/>
        <v>96600</v>
      </c>
      <c r="L13" s="85">
        <v>15300</v>
      </c>
      <c r="M13" s="85">
        <v>150</v>
      </c>
      <c r="N13" s="85">
        <v>100</v>
      </c>
      <c r="O13" s="85">
        <v>600</v>
      </c>
      <c r="P13" s="85">
        <v>2735</v>
      </c>
      <c r="Q13" s="85">
        <f t="shared" si="1"/>
        <v>18885</v>
      </c>
      <c r="R13" s="85">
        <f t="shared" si="2"/>
        <v>77715</v>
      </c>
    </row>
    <row r="14" spans="1:18" s="72" customFormat="1" x14ac:dyDescent="0.2">
      <c r="A14" s="84">
        <v>10</v>
      </c>
      <c r="B14" s="70" t="s">
        <v>319</v>
      </c>
      <c r="C14" s="85">
        <v>61200</v>
      </c>
      <c r="D14" s="85">
        <v>30600</v>
      </c>
      <c r="E14" s="85">
        <v>1500</v>
      </c>
      <c r="F14" s="85">
        <v>1000</v>
      </c>
      <c r="G14" s="85">
        <v>2300</v>
      </c>
      <c r="H14" s="64">
        <v>0</v>
      </c>
      <c r="I14" s="64">
        <v>0</v>
      </c>
      <c r="J14" s="64">
        <v>0</v>
      </c>
      <c r="K14" s="85">
        <f t="shared" si="0"/>
        <v>96600</v>
      </c>
      <c r="L14" s="85">
        <v>15300</v>
      </c>
      <c r="M14" s="85">
        <v>150</v>
      </c>
      <c r="N14" s="85">
        <v>100</v>
      </c>
      <c r="O14" s="85">
        <v>600</v>
      </c>
      <c r="P14" s="85">
        <v>2735</v>
      </c>
      <c r="Q14" s="85">
        <f t="shared" si="1"/>
        <v>18885</v>
      </c>
      <c r="R14" s="85">
        <f t="shared" si="2"/>
        <v>77715</v>
      </c>
    </row>
    <row r="15" spans="1:18" s="72" customFormat="1" x14ac:dyDescent="0.2">
      <c r="A15" s="83">
        <v>11</v>
      </c>
      <c r="B15" s="70" t="s">
        <v>320</v>
      </c>
      <c r="C15" s="85">
        <v>61200</v>
      </c>
      <c r="D15" s="85">
        <v>30600</v>
      </c>
      <c r="E15" s="85">
        <v>1500</v>
      </c>
      <c r="F15" s="85">
        <v>1000</v>
      </c>
      <c r="G15" s="85">
        <v>2300</v>
      </c>
      <c r="H15" s="64">
        <v>0</v>
      </c>
      <c r="I15" s="64">
        <v>0</v>
      </c>
      <c r="J15" s="64">
        <v>0</v>
      </c>
      <c r="K15" s="85">
        <f t="shared" si="0"/>
        <v>96600</v>
      </c>
      <c r="L15" s="85">
        <v>15300</v>
      </c>
      <c r="M15" s="85">
        <v>150</v>
      </c>
      <c r="N15" s="85">
        <v>100</v>
      </c>
      <c r="O15" s="85">
        <v>600</v>
      </c>
      <c r="P15" s="85">
        <v>2735</v>
      </c>
      <c r="Q15" s="85">
        <f t="shared" si="1"/>
        <v>18885</v>
      </c>
      <c r="R15" s="85">
        <f t="shared" si="2"/>
        <v>77715</v>
      </c>
    </row>
    <row r="16" spans="1:18" s="75" customFormat="1" x14ac:dyDescent="0.2">
      <c r="A16" s="84">
        <v>12</v>
      </c>
      <c r="B16" s="73" t="s">
        <v>321</v>
      </c>
      <c r="C16" s="85">
        <v>61200</v>
      </c>
      <c r="D16" s="85">
        <v>30600</v>
      </c>
      <c r="E16" s="85">
        <v>1500</v>
      </c>
      <c r="F16" s="85">
        <v>1000</v>
      </c>
      <c r="G16" s="85">
        <v>2300</v>
      </c>
      <c r="H16" s="65">
        <v>0</v>
      </c>
      <c r="I16" s="65">
        <v>0</v>
      </c>
      <c r="J16" s="65">
        <v>0</v>
      </c>
      <c r="K16" s="85">
        <f t="shared" si="0"/>
        <v>96600</v>
      </c>
      <c r="L16" s="85">
        <v>15300</v>
      </c>
      <c r="M16" s="85">
        <v>150</v>
      </c>
      <c r="N16" s="85">
        <v>100</v>
      </c>
      <c r="O16" s="85">
        <v>600</v>
      </c>
      <c r="P16" s="85">
        <v>2735</v>
      </c>
      <c r="Q16" s="85">
        <f t="shared" si="1"/>
        <v>18885</v>
      </c>
      <c r="R16" s="85">
        <f t="shared" si="2"/>
        <v>77715</v>
      </c>
    </row>
    <row r="17" spans="1:18" s="75" customFormat="1" x14ac:dyDescent="0.2">
      <c r="A17" s="83">
        <v>13</v>
      </c>
      <c r="B17" s="76" t="s">
        <v>322</v>
      </c>
      <c r="C17" s="74">
        <v>0</v>
      </c>
      <c r="D17" s="74">
        <v>0</v>
      </c>
      <c r="E17" s="74">
        <v>0</v>
      </c>
      <c r="F17" s="74">
        <v>0</v>
      </c>
      <c r="G17" s="74">
        <v>0</v>
      </c>
      <c r="H17" s="74">
        <v>0</v>
      </c>
      <c r="I17" s="74">
        <v>0</v>
      </c>
      <c r="J17" s="85">
        <v>21000</v>
      </c>
      <c r="K17" s="85">
        <f t="shared" si="0"/>
        <v>21000</v>
      </c>
      <c r="L17" s="74">
        <v>0</v>
      </c>
      <c r="M17" s="74">
        <v>0</v>
      </c>
      <c r="N17" s="74">
        <v>0</v>
      </c>
      <c r="O17" s="74">
        <v>0</v>
      </c>
      <c r="P17" s="74">
        <v>0</v>
      </c>
      <c r="Q17" s="74">
        <f t="shared" si="1"/>
        <v>0</v>
      </c>
      <c r="R17" s="85">
        <f t="shared" si="2"/>
        <v>21000</v>
      </c>
    </row>
    <row r="18" spans="1:18" s="75" customFormat="1" ht="49.5" x14ac:dyDescent="0.2">
      <c r="A18" s="84">
        <v>14</v>
      </c>
      <c r="B18" s="77" t="s">
        <v>323</v>
      </c>
      <c r="C18" s="74">
        <v>0</v>
      </c>
      <c r="D18" s="74">
        <v>0</v>
      </c>
      <c r="E18" s="74">
        <v>0</v>
      </c>
      <c r="F18" s="74">
        <v>0</v>
      </c>
      <c r="G18" s="74"/>
      <c r="H18" s="85">
        <f>C6</f>
        <v>61200</v>
      </c>
      <c r="I18" s="74">
        <v>0</v>
      </c>
      <c r="J18" s="74">
        <v>0</v>
      </c>
      <c r="K18" s="85">
        <f t="shared" si="0"/>
        <v>61200</v>
      </c>
      <c r="L18" s="74">
        <v>0</v>
      </c>
      <c r="M18" s="74">
        <v>0</v>
      </c>
      <c r="N18" s="74">
        <v>0</v>
      </c>
      <c r="O18" s="74">
        <v>0</v>
      </c>
      <c r="P18" s="74">
        <v>0</v>
      </c>
      <c r="Q18" s="74">
        <f t="shared" si="1"/>
        <v>0</v>
      </c>
      <c r="R18" s="85">
        <f t="shared" si="2"/>
        <v>61200</v>
      </c>
    </row>
    <row r="19" spans="1:18" s="75" customFormat="1" ht="33" x14ac:dyDescent="0.2">
      <c r="A19" s="83">
        <v>15</v>
      </c>
      <c r="B19" s="77" t="s">
        <v>324</v>
      </c>
      <c r="C19" s="74">
        <v>0</v>
      </c>
      <c r="D19" s="74">
        <f>E18</f>
        <v>0</v>
      </c>
      <c r="E19" s="74">
        <f>J18</f>
        <v>0</v>
      </c>
      <c r="F19" s="74">
        <v>0</v>
      </c>
      <c r="G19" s="74"/>
      <c r="H19" s="74">
        <v>0</v>
      </c>
      <c r="I19" s="85">
        <f>C13*0.2</f>
        <v>12240</v>
      </c>
      <c r="J19" s="74">
        <v>0</v>
      </c>
      <c r="K19" s="85">
        <f t="shared" si="0"/>
        <v>12240</v>
      </c>
      <c r="L19" s="74">
        <v>0</v>
      </c>
      <c r="M19" s="74">
        <v>0</v>
      </c>
      <c r="N19" s="74">
        <v>0</v>
      </c>
      <c r="O19" s="74">
        <v>0</v>
      </c>
      <c r="P19" s="74">
        <v>0</v>
      </c>
      <c r="Q19" s="74">
        <v>0</v>
      </c>
      <c r="R19" s="85">
        <f t="shared" si="2"/>
        <v>12240</v>
      </c>
    </row>
    <row r="20" spans="1:18" s="72" customFormat="1" ht="49.5" x14ac:dyDescent="0.2">
      <c r="A20" s="84">
        <v>16</v>
      </c>
      <c r="B20" s="77" t="s">
        <v>325</v>
      </c>
      <c r="C20" s="71">
        <v>0</v>
      </c>
      <c r="D20" s="71">
        <v>0</v>
      </c>
      <c r="E20" s="71">
        <v>0</v>
      </c>
      <c r="F20" s="71">
        <v>0</v>
      </c>
      <c r="G20" s="71"/>
      <c r="H20" s="85">
        <f>C15</f>
        <v>61200</v>
      </c>
      <c r="I20" s="71">
        <v>0</v>
      </c>
      <c r="J20" s="71">
        <v>0</v>
      </c>
      <c r="K20" s="85">
        <f t="shared" si="0"/>
        <v>61200</v>
      </c>
      <c r="L20" s="71">
        <v>0</v>
      </c>
      <c r="M20" s="71">
        <v>0</v>
      </c>
      <c r="N20" s="71">
        <v>0</v>
      </c>
      <c r="O20" s="71">
        <v>0</v>
      </c>
      <c r="P20" s="71">
        <v>0</v>
      </c>
      <c r="Q20" s="71">
        <f>SUM(L20:P20)</f>
        <v>0</v>
      </c>
      <c r="R20" s="85">
        <f t="shared" si="2"/>
        <v>61200</v>
      </c>
    </row>
    <row r="21" spans="1:18" s="80" customFormat="1" x14ac:dyDescent="0.2">
      <c r="A21" s="78"/>
      <c r="B21" s="79" t="s">
        <v>326</v>
      </c>
      <c r="C21" s="85">
        <f>SUM(C5:C20)</f>
        <v>734400</v>
      </c>
      <c r="D21" s="85">
        <f t="shared" ref="D21:Q21" si="3">SUM(D5:D20)</f>
        <v>367200</v>
      </c>
      <c r="E21" s="85">
        <f t="shared" si="3"/>
        <v>18000</v>
      </c>
      <c r="F21" s="85">
        <f t="shared" si="3"/>
        <v>12000</v>
      </c>
      <c r="G21" s="85">
        <f t="shared" si="3"/>
        <v>27600</v>
      </c>
      <c r="H21" s="85">
        <f t="shared" si="3"/>
        <v>122400</v>
      </c>
      <c r="I21" s="85">
        <f t="shared" si="3"/>
        <v>12240</v>
      </c>
      <c r="J21" s="85">
        <f t="shared" si="3"/>
        <v>21000</v>
      </c>
      <c r="K21" s="85">
        <f t="shared" si="3"/>
        <v>1314840</v>
      </c>
      <c r="L21" s="85">
        <f t="shared" si="3"/>
        <v>183600</v>
      </c>
      <c r="M21" s="85">
        <f t="shared" si="3"/>
        <v>1800</v>
      </c>
      <c r="N21" s="85">
        <f t="shared" si="3"/>
        <v>1200</v>
      </c>
      <c r="O21" s="85">
        <f t="shared" si="3"/>
        <v>7200</v>
      </c>
      <c r="P21" s="85">
        <f t="shared" si="3"/>
        <v>32820</v>
      </c>
      <c r="Q21" s="85">
        <f t="shared" si="3"/>
        <v>226620</v>
      </c>
      <c r="R21" s="85">
        <f t="shared" si="2"/>
        <v>1088220</v>
      </c>
    </row>
    <row r="22" spans="1:18" ht="16.5" customHeight="1" x14ac:dyDescent="0.2">
      <c r="K22" s="81"/>
      <c r="L22" s="82"/>
    </row>
    <row r="23" spans="1:18" ht="16.5" customHeight="1" x14ac:dyDescent="0.2"/>
    <row r="24" spans="1:18" ht="16.5" customHeight="1" x14ac:dyDescent="0.2">
      <c r="G24" s="81"/>
    </row>
    <row r="25" spans="1:18" ht="16.5" customHeight="1" x14ac:dyDescent="0.2"/>
  </sheetData>
  <mergeCells count="8">
    <mergeCell ref="A1:R1"/>
    <mergeCell ref="A3:A4"/>
    <mergeCell ref="B3:B4"/>
    <mergeCell ref="C3:J3"/>
    <mergeCell ref="K3:K4"/>
    <mergeCell ref="L3:P3"/>
    <mergeCell ref="Q3:Q4"/>
    <mergeCell ref="R3:R4"/>
  </mergeCells>
  <printOptions horizontalCentered="1"/>
  <pageMargins left="0.5" right="0.25" top="0.75" bottom="0.75" header="0" footer="0"/>
  <pageSetup paperSize="5"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view="pageBreakPreview" topLeftCell="A10" zoomScaleNormal="100" zoomScaleSheetLayoutView="100" workbookViewId="0">
      <selection activeCell="AC18" sqref="AC18:AH18"/>
    </sheetView>
  </sheetViews>
  <sheetFormatPr defaultRowHeight="19.5" x14ac:dyDescent="0.2"/>
  <cols>
    <col min="1" max="1" width="4.28515625" style="161" customWidth="1"/>
    <col min="2" max="2" width="3.28515625" style="161" customWidth="1"/>
    <col min="3" max="14" width="3.28515625" style="88" customWidth="1"/>
    <col min="15" max="15" width="4.140625" style="88" customWidth="1"/>
    <col min="16" max="27" width="3.28515625" style="88" customWidth="1"/>
    <col min="28" max="28" width="4.7109375" style="88" customWidth="1"/>
    <col min="29" max="29" width="12.7109375" style="88" bestFit="1" customWidth="1"/>
    <col min="30" max="30" width="4.7109375" style="88" customWidth="1"/>
    <col min="31" max="31" width="12.7109375" style="88" bestFit="1" customWidth="1"/>
    <col min="32" max="32" width="17.140625" style="88" bestFit="1" customWidth="1"/>
    <col min="33" max="33" width="8.85546875" style="88"/>
    <col min="34" max="34" width="17.140625" style="88" bestFit="1" customWidth="1"/>
    <col min="35" max="35" width="16.85546875" style="88" bestFit="1" customWidth="1"/>
    <col min="36" max="36" width="8.85546875" style="88"/>
    <col min="37" max="37" width="10.7109375" style="88" bestFit="1" customWidth="1"/>
    <col min="38" max="256" width="8.85546875" style="88"/>
    <col min="257" max="257" width="4.28515625" style="88" customWidth="1"/>
    <col min="258" max="270" width="3.28515625" style="88" customWidth="1"/>
    <col min="271" max="271" width="4.140625" style="88" customWidth="1"/>
    <col min="272" max="283" width="3.28515625" style="88" customWidth="1"/>
    <col min="284" max="287" width="4.7109375" style="88" customWidth="1"/>
    <col min="288" max="290" width="8.85546875" style="88"/>
    <col min="291" max="291" width="10.7109375" style="88" bestFit="1" customWidth="1"/>
    <col min="292" max="292" width="8.85546875" style="88"/>
    <col min="293" max="293" width="10.7109375" style="88" bestFit="1" customWidth="1"/>
    <col min="294" max="512" width="8.85546875" style="88"/>
    <col min="513" max="513" width="4.28515625" style="88" customWidth="1"/>
    <col min="514" max="526" width="3.28515625" style="88" customWidth="1"/>
    <col min="527" max="527" width="4.140625" style="88" customWidth="1"/>
    <col min="528" max="539" width="3.28515625" style="88" customWidth="1"/>
    <col min="540" max="543" width="4.7109375" style="88" customWidth="1"/>
    <col min="544" max="546" width="8.85546875" style="88"/>
    <col min="547" max="547" width="10.7109375" style="88" bestFit="1" customWidth="1"/>
    <col min="548" max="548" width="8.85546875" style="88"/>
    <col min="549" max="549" width="10.7109375" style="88" bestFit="1" customWidth="1"/>
    <col min="550" max="768" width="8.85546875" style="88"/>
    <col min="769" max="769" width="4.28515625" style="88" customWidth="1"/>
    <col min="770" max="782" width="3.28515625" style="88" customWidth="1"/>
    <col min="783" max="783" width="4.140625" style="88" customWidth="1"/>
    <col min="784" max="795" width="3.28515625" style="88" customWidth="1"/>
    <col min="796" max="799" width="4.7109375" style="88" customWidth="1"/>
    <col min="800" max="802" width="8.85546875" style="88"/>
    <col min="803" max="803" width="10.7109375" style="88" bestFit="1" customWidth="1"/>
    <col min="804" max="804" width="8.85546875" style="88"/>
    <col min="805" max="805" width="10.7109375" style="88" bestFit="1" customWidth="1"/>
    <col min="806" max="1024" width="8.85546875" style="88"/>
    <col min="1025" max="1025" width="4.28515625" style="88" customWidth="1"/>
    <col min="1026" max="1038" width="3.28515625" style="88" customWidth="1"/>
    <col min="1039" max="1039" width="4.140625" style="88" customWidth="1"/>
    <col min="1040" max="1051" width="3.28515625" style="88" customWidth="1"/>
    <col min="1052" max="1055" width="4.7109375" style="88" customWidth="1"/>
    <col min="1056" max="1058" width="8.85546875" style="88"/>
    <col min="1059" max="1059" width="10.7109375" style="88" bestFit="1" customWidth="1"/>
    <col min="1060" max="1060" width="8.85546875" style="88"/>
    <col min="1061" max="1061" width="10.7109375" style="88" bestFit="1" customWidth="1"/>
    <col min="1062" max="1280" width="8.85546875" style="88"/>
    <col min="1281" max="1281" width="4.28515625" style="88" customWidth="1"/>
    <col min="1282" max="1294" width="3.28515625" style="88" customWidth="1"/>
    <col min="1295" max="1295" width="4.140625" style="88" customWidth="1"/>
    <col min="1296" max="1307" width="3.28515625" style="88" customWidth="1"/>
    <col min="1308" max="1311" width="4.7109375" style="88" customWidth="1"/>
    <col min="1312" max="1314" width="8.85546875" style="88"/>
    <col min="1315" max="1315" width="10.7109375" style="88" bestFit="1" customWidth="1"/>
    <col min="1316" max="1316" width="8.85546875" style="88"/>
    <col min="1317" max="1317" width="10.7109375" style="88" bestFit="1" customWidth="1"/>
    <col min="1318" max="1536" width="8.85546875" style="88"/>
    <col min="1537" max="1537" width="4.28515625" style="88" customWidth="1"/>
    <col min="1538" max="1550" width="3.28515625" style="88" customWidth="1"/>
    <col min="1551" max="1551" width="4.140625" style="88" customWidth="1"/>
    <col min="1552" max="1563" width="3.28515625" style="88" customWidth="1"/>
    <col min="1564" max="1567" width="4.7109375" style="88" customWidth="1"/>
    <col min="1568" max="1570" width="8.85546875" style="88"/>
    <col min="1571" max="1571" width="10.7109375" style="88" bestFit="1" customWidth="1"/>
    <col min="1572" max="1572" width="8.85546875" style="88"/>
    <col min="1573" max="1573" width="10.7109375" style="88" bestFit="1" customWidth="1"/>
    <col min="1574" max="1792" width="8.85546875" style="88"/>
    <col min="1793" max="1793" width="4.28515625" style="88" customWidth="1"/>
    <col min="1794" max="1806" width="3.28515625" style="88" customWidth="1"/>
    <col min="1807" max="1807" width="4.140625" style="88" customWidth="1"/>
    <col min="1808" max="1819" width="3.28515625" style="88" customWidth="1"/>
    <col min="1820" max="1823" width="4.7109375" style="88" customWidth="1"/>
    <col min="1824" max="1826" width="8.85546875" style="88"/>
    <col min="1827" max="1827" width="10.7109375" style="88" bestFit="1" customWidth="1"/>
    <col min="1828" max="1828" width="8.85546875" style="88"/>
    <col min="1829" max="1829" width="10.7109375" style="88" bestFit="1" customWidth="1"/>
    <col min="1830" max="2048" width="8.85546875" style="88"/>
    <col min="2049" max="2049" width="4.28515625" style="88" customWidth="1"/>
    <col min="2050" max="2062" width="3.28515625" style="88" customWidth="1"/>
    <col min="2063" max="2063" width="4.140625" style="88" customWidth="1"/>
    <col min="2064" max="2075" width="3.28515625" style="88" customWidth="1"/>
    <col min="2076" max="2079" width="4.7109375" style="88" customWidth="1"/>
    <col min="2080" max="2082" width="8.85546875" style="88"/>
    <col min="2083" max="2083" width="10.7109375" style="88" bestFit="1" customWidth="1"/>
    <col min="2084" max="2084" width="8.85546875" style="88"/>
    <col min="2085" max="2085" width="10.7109375" style="88" bestFit="1" customWidth="1"/>
    <col min="2086" max="2304" width="8.85546875" style="88"/>
    <col min="2305" max="2305" width="4.28515625" style="88" customWidth="1"/>
    <col min="2306" max="2318" width="3.28515625" style="88" customWidth="1"/>
    <col min="2319" max="2319" width="4.140625" style="88" customWidth="1"/>
    <col min="2320" max="2331" width="3.28515625" style="88" customWidth="1"/>
    <col min="2332" max="2335" width="4.7109375" style="88" customWidth="1"/>
    <col min="2336" max="2338" width="8.85546875" style="88"/>
    <col min="2339" max="2339" width="10.7109375" style="88" bestFit="1" customWidth="1"/>
    <col min="2340" max="2340" width="8.85546875" style="88"/>
    <col min="2341" max="2341" width="10.7109375" style="88" bestFit="1" customWidth="1"/>
    <col min="2342" max="2560" width="8.85546875" style="88"/>
    <col min="2561" max="2561" width="4.28515625" style="88" customWidth="1"/>
    <col min="2562" max="2574" width="3.28515625" style="88" customWidth="1"/>
    <col min="2575" max="2575" width="4.140625" style="88" customWidth="1"/>
    <col min="2576" max="2587" width="3.28515625" style="88" customWidth="1"/>
    <col min="2588" max="2591" width="4.7109375" style="88" customWidth="1"/>
    <col min="2592" max="2594" width="8.85546875" style="88"/>
    <col min="2595" max="2595" width="10.7109375" style="88" bestFit="1" customWidth="1"/>
    <col min="2596" max="2596" width="8.85546875" style="88"/>
    <col min="2597" max="2597" width="10.7109375" style="88" bestFit="1" customWidth="1"/>
    <col min="2598" max="2816" width="8.85546875" style="88"/>
    <col min="2817" max="2817" width="4.28515625" style="88" customWidth="1"/>
    <col min="2818" max="2830" width="3.28515625" style="88" customWidth="1"/>
    <col min="2831" max="2831" width="4.140625" style="88" customWidth="1"/>
    <col min="2832" max="2843" width="3.28515625" style="88" customWidth="1"/>
    <col min="2844" max="2847" width="4.7109375" style="88" customWidth="1"/>
    <col min="2848" max="2850" width="8.85546875" style="88"/>
    <col min="2851" max="2851" width="10.7109375" style="88" bestFit="1" customWidth="1"/>
    <col min="2852" max="2852" width="8.85546875" style="88"/>
    <col min="2853" max="2853" width="10.7109375" style="88" bestFit="1" customWidth="1"/>
    <col min="2854" max="3072" width="8.85546875" style="88"/>
    <col min="3073" max="3073" width="4.28515625" style="88" customWidth="1"/>
    <col min="3074" max="3086" width="3.28515625" style="88" customWidth="1"/>
    <col min="3087" max="3087" width="4.140625" style="88" customWidth="1"/>
    <col min="3088" max="3099" width="3.28515625" style="88" customWidth="1"/>
    <col min="3100" max="3103" width="4.7109375" style="88" customWidth="1"/>
    <col min="3104" max="3106" width="8.85546875" style="88"/>
    <col min="3107" max="3107" width="10.7109375" style="88" bestFit="1" customWidth="1"/>
    <col min="3108" max="3108" width="8.85546875" style="88"/>
    <col min="3109" max="3109" width="10.7109375" style="88" bestFit="1" customWidth="1"/>
    <col min="3110" max="3328" width="8.85546875" style="88"/>
    <col min="3329" max="3329" width="4.28515625" style="88" customWidth="1"/>
    <col min="3330" max="3342" width="3.28515625" style="88" customWidth="1"/>
    <col min="3343" max="3343" width="4.140625" style="88" customWidth="1"/>
    <col min="3344" max="3355" width="3.28515625" style="88" customWidth="1"/>
    <col min="3356" max="3359" width="4.7109375" style="88" customWidth="1"/>
    <col min="3360" max="3362" width="8.85546875" style="88"/>
    <col min="3363" max="3363" width="10.7109375" style="88" bestFit="1" customWidth="1"/>
    <col min="3364" max="3364" width="8.85546875" style="88"/>
    <col min="3365" max="3365" width="10.7109375" style="88" bestFit="1" customWidth="1"/>
    <col min="3366" max="3584" width="8.85546875" style="88"/>
    <col min="3585" max="3585" width="4.28515625" style="88" customWidth="1"/>
    <col min="3586" max="3598" width="3.28515625" style="88" customWidth="1"/>
    <col min="3599" max="3599" width="4.140625" style="88" customWidth="1"/>
    <col min="3600" max="3611" width="3.28515625" style="88" customWidth="1"/>
    <col min="3612" max="3615" width="4.7109375" style="88" customWidth="1"/>
    <col min="3616" max="3618" width="8.85546875" style="88"/>
    <col min="3619" max="3619" width="10.7109375" style="88" bestFit="1" customWidth="1"/>
    <col min="3620" max="3620" width="8.85546875" style="88"/>
    <col min="3621" max="3621" width="10.7109375" style="88" bestFit="1" customWidth="1"/>
    <col min="3622" max="3840" width="8.85546875" style="88"/>
    <col min="3841" max="3841" width="4.28515625" style="88" customWidth="1"/>
    <col min="3842" max="3854" width="3.28515625" style="88" customWidth="1"/>
    <col min="3855" max="3855" width="4.140625" style="88" customWidth="1"/>
    <col min="3856" max="3867" width="3.28515625" style="88" customWidth="1"/>
    <col min="3868" max="3871" width="4.7109375" style="88" customWidth="1"/>
    <col min="3872" max="3874" width="8.85546875" style="88"/>
    <col min="3875" max="3875" width="10.7109375" style="88" bestFit="1" customWidth="1"/>
    <col min="3876" max="3876" width="8.85546875" style="88"/>
    <col min="3877" max="3877" width="10.7109375" style="88" bestFit="1" customWidth="1"/>
    <col min="3878" max="4096" width="8.85546875" style="88"/>
    <col min="4097" max="4097" width="4.28515625" style="88" customWidth="1"/>
    <col min="4098" max="4110" width="3.28515625" style="88" customWidth="1"/>
    <col min="4111" max="4111" width="4.140625" style="88" customWidth="1"/>
    <col min="4112" max="4123" width="3.28515625" style="88" customWidth="1"/>
    <col min="4124" max="4127" width="4.7109375" style="88" customWidth="1"/>
    <col min="4128" max="4130" width="8.85546875" style="88"/>
    <col min="4131" max="4131" width="10.7109375" style="88" bestFit="1" customWidth="1"/>
    <col min="4132" max="4132" width="8.85546875" style="88"/>
    <col min="4133" max="4133" width="10.7109375" style="88" bestFit="1" customWidth="1"/>
    <col min="4134" max="4352" width="8.85546875" style="88"/>
    <col min="4353" max="4353" width="4.28515625" style="88" customWidth="1"/>
    <col min="4354" max="4366" width="3.28515625" style="88" customWidth="1"/>
    <col min="4367" max="4367" width="4.140625" style="88" customWidth="1"/>
    <col min="4368" max="4379" width="3.28515625" style="88" customWidth="1"/>
    <col min="4380" max="4383" width="4.7109375" style="88" customWidth="1"/>
    <col min="4384" max="4386" width="8.85546875" style="88"/>
    <col min="4387" max="4387" width="10.7109375" style="88" bestFit="1" customWidth="1"/>
    <col min="4388" max="4388" width="8.85546875" style="88"/>
    <col min="4389" max="4389" width="10.7109375" style="88" bestFit="1" customWidth="1"/>
    <col min="4390" max="4608" width="8.85546875" style="88"/>
    <col min="4609" max="4609" width="4.28515625" style="88" customWidth="1"/>
    <col min="4610" max="4622" width="3.28515625" style="88" customWidth="1"/>
    <col min="4623" max="4623" width="4.140625" style="88" customWidth="1"/>
    <col min="4624" max="4635" width="3.28515625" style="88" customWidth="1"/>
    <col min="4636" max="4639" width="4.7109375" style="88" customWidth="1"/>
    <col min="4640" max="4642" width="8.85546875" style="88"/>
    <col min="4643" max="4643" width="10.7109375" style="88" bestFit="1" customWidth="1"/>
    <col min="4644" max="4644" width="8.85546875" style="88"/>
    <col min="4645" max="4645" width="10.7109375" style="88" bestFit="1" customWidth="1"/>
    <col min="4646" max="4864" width="8.85546875" style="88"/>
    <col min="4865" max="4865" width="4.28515625" style="88" customWidth="1"/>
    <col min="4866" max="4878" width="3.28515625" style="88" customWidth="1"/>
    <col min="4879" max="4879" width="4.140625" style="88" customWidth="1"/>
    <col min="4880" max="4891" width="3.28515625" style="88" customWidth="1"/>
    <col min="4892" max="4895" width="4.7109375" style="88" customWidth="1"/>
    <col min="4896" max="4898" width="8.85546875" style="88"/>
    <col min="4899" max="4899" width="10.7109375" style="88" bestFit="1" customWidth="1"/>
    <col min="4900" max="4900" width="8.85546875" style="88"/>
    <col min="4901" max="4901" width="10.7109375" style="88" bestFit="1" customWidth="1"/>
    <col min="4902" max="5120" width="8.85546875" style="88"/>
    <col min="5121" max="5121" width="4.28515625" style="88" customWidth="1"/>
    <col min="5122" max="5134" width="3.28515625" style="88" customWidth="1"/>
    <col min="5135" max="5135" width="4.140625" style="88" customWidth="1"/>
    <col min="5136" max="5147" width="3.28515625" style="88" customWidth="1"/>
    <col min="5148" max="5151" width="4.7109375" style="88" customWidth="1"/>
    <col min="5152" max="5154" width="8.85546875" style="88"/>
    <col min="5155" max="5155" width="10.7109375" style="88" bestFit="1" customWidth="1"/>
    <col min="5156" max="5156" width="8.85546875" style="88"/>
    <col min="5157" max="5157" width="10.7109375" style="88" bestFit="1" customWidth="1"/>
    <col min="5158" max="5376" width="8.85546875" style="88"/>
    <col min="5377" max="5377" width="4.28515625" style="88" customWidth="1"/>
    <col min="5378" max="5390" width="3.28515625" style="88" customWidth="1"/>
    <col min="5391" max="5391" width="4.140625" style="88" customWidth="1"/>
    <col min="5392" max="5403" width="3.28515625" style="88" customWidth="1"/>
    <col min="5404" max="5407" width="4.7109375" style="88" customWidth="1"/>
    <col min="5408" max="5410" width="8.85546875" style="88"/>
    <col min="5411" max="5411" width="10.7109375" style="88" bestFit="1" customWidth="1"/>
    <col min="5412" max="5412" width="8.85546875" style="88"/>
    <col min="5413" max="5413" width="10.7109375" style="88" bestFit="1" customWidth="1"/>
    <col min="5414" max="5632" width="8.85546875" style="88"/>
    <col min="5633" max="5633" width="4.28515625" style="88" customWidth="1"/>
    <col min="5634" max="5646" width="3.28515625" style="88" customWidth="1"/>
    <col min="5647" max="5647" width="4.140625" style="88" customWidth="1"/>
    <col min="5648" max="5659" width="3.28515625" style="88" customWidth="1"/>
    <col min="5660" max="5663" width="4.7109375" style="88" customWidth="1"/>
    <col min="5664" max="5666" width="8.85546875" style="88"/>
    <col min="5667" max="5667" width="10.7109375" style="88" bestFit="1" customWidth="1"/>
    <col min="5668" max="5668" width="8.85546875" style="88"/>
    <col min="5669" max="5669" width="10.7109375" style="88" bestFit="1" customWidth="1"/>
    <col min="5670" max="5888" width="8.85546875" style="88"/>
    <col min="5889" max="5889" width="4.28515625" style="88" customWidth="1"/>
    <col min="5890" max="5902" width="3.28515625" style="88" customWidth="1"/>
    <col min="5903" max="5903" width="4.140625" style="88" customWidth="1"/>
    <col min="5904" max="5915" width="3.28515625" style="88" customWidth="1"/>
    <col min="5916" max="5919" width="4.7109375" style="88" customWidth="1"/>
    <col min="5920" max="5922" width="8.85546875" style="88"/>
    <col min="5923" max="5923" width="10.7109375" style="88" bestFit="1" customWidth="1"/>
    <col min="5924" max="5924" width="8.85546875" style="88"/>
    <col min="5925" max="5925" width="10.7109375" style="88" bestFit="1" customWidth="1"/>
    <col min="5926" max="6144" width="8.85546875" style="88"/>
    <col min="6145" max="6145" width="4.28515625" style="88" customWidth="1"/>
    <col min="6146" max="6158" width="3.28515625" style="88" customWidth="1"/>
    <col min="6159" max="6159" width="4.140625" style="88" customWidth="1"/>
    <col min="6160" max="6171" width="3.28515625" style="88" customWidth="1"/>
    <col min="6172" max="6175" width="4.7109375" style="88" customWidth="1"/>
    <col min="6176" max="6178" width="8.85546875" style="88"/>
    <col min="6179" max="6179" width="10.7109375" style="88" bestFit="1" customWidth="1"/>
    <col min="6180" max="6180" width="8.85546875" style="88"/>
    <col min="6181" max="6181" width="10.7109375" style="88" bestFit="1" customWidth="1"/>
    <col min="6182" max="6400" width="8.85546875" style="88"/>
    <col min="6401" max="6401" width="4.28515625" style="88" customWidth="1"/>
    <col min="6402" max="6414" width="3.28515625" style="88" customWidth="1"/>
    <col min="6415" max="6415" width="4.140625" style="88" customWidth="1"/>
    <col min="6416" max="6427" width="3.28515625" style="88" customWidth="1"/>
    <col min="6428" max="6431" width="4.7109375" style="88" customWidth="1"/>
    <col min="6432" max="6434" width="8.85546875" style="88"/>
    <col min="6435" max="6435" width="10.7109375" style="88" bestFit="1" customWidth="1"/>
    <col min="6436" max="6436" width="8.85546875" style="88"/>
    <col min="6437" max="6437" width="10.7109375" style="88" bestFit="1" customWidth="1"/>
    <col min="6438" max="6656" width="8.85546875" style="88"/>
    <col min="6657" max="6657" width="4.28515625" style="88" customWidth="1"/>
    <col min="6658" max="6670" width="3.28515625" style="88" customWidth="1"/>
    <col min="6671" max="6671" width="4.140625" style="88" customWidth="1"/>
    <col min="6672" max="6683" width="3.28515625" style="88" customWidth="1"/>
    <col min="6684" max="6687" width="4.7109375" style="88" customWidth="1"/>
    <col min="6688" max="6690" width="8.85546875" style="88"/>
    <col min="6691" max="6691" width="10.7109375" style="88" bestFit="1" customWidth="1"/>
    <col min="6692" max="6692" width="8.85546875" style="88"/>
    <col min="6693" max="6693" width="10.7109375" style="88" bestFit="1" customWidth="1"/>
    <col min="6694" max="6912" width="8.85546875" style="88"/>
    <col min="6913" max="6913" width="4.28515625" style="88" customWidth="1"/>
    <col min="6914" max="6926" width="3.28515625" style="88" customWidth="1"/>
    <col min="6927" max="6927" width="4.140625" style="88" customWidth="1"/>
    <col min="6928" max="6939" width="3.28515625" style="88" customWidth="1"/>
    <col min="6940" max="6943" width="4.7109375" style="88" customWidth="1"/>
    <col min="6944" max="6946" width="8.85546875" style="88"/>
    <col min="6947" max="6947" width="10.7109375" style="88" bestFit="1" customWidth="1"/>
    <col min="6948" max="6948" width="8.85546875" style="88"/>
    <col min="6949" max="6949" width="10.7109375" style="88" bestFit="1" customWidth="1"/>
    <col min="6950" max="7168" width="8.85546875" style="88"/>
    <col min="7169" max="7169" width="4.28515625" style="88" customWidth="1"/>
    <col min="7170" max="7182" width="3.28515625" style="88" customWidth="1"/>
    <col min="7183" max="7183" width="4.140625" style="88" customWidth="1"/>
    <col min="7184" max="7195" width="3.28515625" style="88" customWidth="1"/>
    <col min="7196" max="7199" width="4.7109375" style="88" customWidth="1"/>
    <col min="7200" max="7202" width="8.85546875" style="88"/>
    <col min="7203" max="7203" width="10.7109375" style="88" bestFit="1" customWidth="1"/>
    <col min="7204" max="7204" width="8.85546875" style="88"/>
    <col min="7205" max="7205" width="10.7109375" style="88" bestFit="1" customWidth="1"/>
    <col min="7206" max="7424" width="8.85546875" style="88"/>
    <col min="7425" max="7425" width="4.28515625" style="88" customWidth="1"/>
    <col min="7426" max="7438" width="3.28515625" style="88" customWidth="1"/>
    <col min="7439" max="7439" width="4.140625" style="88" customWidth="1"/>
    <col min="7440" max="7451" width="3.28515625" style="88" customWidth="1"/>
    <col min="7452" max="7455" width="4.7109375" style="88" customWidth="1"/>
    <col min="7456" max="7458" width="8.85546875" style="88"/>
    <col min="7459" max="7459" width="10.7109375" style="88" bestFit="1" customWidth="1"/>
    <col min="7460" max="7460" width="8.85546875" style="88"/>
    <col min="7461" max="7461" width="10.7109375" style="88" bestFit="1" customWidth="1"/>
    <col min="7462" max="7680" width="8.85546875" style="88"/>
    <col min="7681" max="7681" width="4.28515625" style="88" customWidth="1"/>
    <col min="7682" max="7694" width="3.28515625" style="88" customWidth="1"/>
    <col min="7695" max="7695" width="4.140625" style="88" customWidth="1"/>
    <col min="7696" max="7707" width="3.28515625" style="88" customWidth="1"/>
    <col min="7708" max="7711" width="4.7109375" style="88" customWidth="1"/>
    <col min="7712" max="7714" width="8.85546875" style="88"/>
    <col min="7715" max="7715" width="10.7109375" style="88" bestFit="1" customWidth="1"/>
    <col min="7716" max="7716" width="8.85546875" style="88"/>
    <col min="7717" max="7717" width="10.7109375" style="88" bestFit="1" customWidth="1"/>
    <col min="7718" max="7936" width="8.85546875" style="88"/>
    <col min="7937" max="7937" width="4.28515625" style="88" customWidth="1"/>
    <col min="7938" max="7950" width="3.28515625" style="88" customWidth="1"/>
    <col min="7951" max="7951" width="4.140625" style="88" customWidth="1"/>
    <col min="7952" max="7963" width="3.28515625" style="88" customWidth="1"/>
    <col min="7964" max="7967" width="4.7109375" style="88" customWidth="1"/>
    <col min="7968" max="7970" width="8.85546875" style="88"/>
    <col min="7971" max="7971" width="10.7109375" style="88" bestFit="1" customWidth="1"/>
    <col min="7972" max="7972" width="8.85546875" style="88"/>
    <col min="7973" max="7973" width="10.7109375" style="88" bestFit="1" customWidth="1"/>
    <col min="7974" max="8192" width="8.85546875" style="88"/>
    <col min="8193" max="8193" width="4.28515625" style="88" customWidth="1"/>
    <col min="8194" max="8206" width="3.28515625" style="88" customWidth="1"/>
    <col min="8207" max="8207" width="4.140625" style="88" customWidth="1"/>
    <col min="8208" max="8219" width="3.28515625" style="88" customWidth="1"/>
    <col min="8220" max="8223" width="4.7109375" style="88" customWidth="1"/>
    <col min="8224" max="8226" width="8.85546875" style="88"/>
    <col min="8227" max="8227" width="10.7109375" style="88" bestFit="1" customWidth="1"/>
    <col min="8228" max="8228" width="8.85546875" style="88"/>
    <col min="8229" max="8229" width="10.7109375" style="88" bestFit="1" customWidth="1"/>
    <col min="8230" max="8448" width="8.85546875" style="88"/>
    <col min="8449" max="8449" width="4.28515625" style="88" customWidth="1"/>
    <col min="8450" max="8462" width="3.28515625" style="88" customWidth="1"/>
    <col min="8463" max="8463" width="4.140625" style="88" customWidth="1"/>
    <col min="8464" max="8475" width="3.28515625" style="88" customWidth="1"/>
    <col min="8476" max="8479" width="4.7109375" style="88" customWidth="1"/>
    <col min="8480" max="8482" width="8.85546875" style="88"/>
    <col min="8483" max="8483" width="10.7109375" style="88" bestFit="1" customWidth="1"/>
    <col min="8484" max="8484" width="8.85546875" style="88"/>
    <col min="8485" max="8485" width="10.7109375" style="88" bestFit="1" customWidth="1"/>
    <col min="8486" max="8704" width="8.85546875" style="88"/>
    <col min="8705" max="8705" width="4.28515625" style="88" customWidth="1"/>
    <col min="8706" max="8718" width="3.28515625" style="88" customWidth="1"/>
    <col min="8719" max="8719" width="4.140625" style="88" customWidth="1"/>
    <col min="8720" max="8731" width="3.28515625" style="88" customWidth="1"/>
    <col min="8732" max="8735" width="4.7109375" style="88" customWidth="1"/>
    <col min="8736" max="8738" width="8.85546875" style="88"/>
    <col min="8739" max="8739" width="10.7109375" style="88" bestFit="1" customWidth="1"/>
    <col min="8740" max="8740" width="8.85546875" style="88"/>
    <col min="8741" max="8741" width="10.7109375" style="88" bestFit="1" customWidth="1"/>
    <col min="8742" max="8960" width="8.85546875" style="88"/>
    <col min="8961" max="8961" width="4.28515625" style="88" customWidth="1"/>
    <col min="8962" max="8974" width="3.28515625" style="88" customWidth="1"/>
    <col min="8975" max="8975" width="4.140625" style="88" customWidth="1"/>
    <col min="8976" max="8987" width="3.28515625" style="88" customWidth="1"/>
    <col min="8988" max="8991" width="4.7109375" style="88" customWidth="1"/>
    <col min="8992" max="8994" width="8.85546875" style="88"/>
    <col min="8995" max="8995" width="10.7109375" style="88" bestFit="1" customWidth="1"/>
    <col min="8996" max="8996" width="8.85546875" style="88"/>
    <col min="8997" max="8997" width="10.7109375" style="88" bestFit="1" customWidth="1"/>
    <col min="8998" max="9216" width="8.85546875" style="88"/>
    <col min="9217" max="9217" width="4.28515625" style="88" customWidth="1"/>
    <col min="9218" max="9230" width="3.28515625" style="88" customWidth="1"/>
    <col min="9231" max="9231" width="4.140625" style="88" customWidth="1"/>
    <col min="9232" max="9243" width="3.28515625" style="88" customWidth="1"/>
    <col min="9244" max="9247" width="4.7109375" style="88" customWidth="1"/>
    <col min="9248" max="9250" width="8.85546875" style="88"/>
    <col min="9251" max="9251" width="10.7109375" style="88" bestFit="1" customWidth="1"/>
    <col min="9252" max="9252" width="8.85546875" style="88"/>
    <col min="9253" max="9253" width="10.7109375" style="88" bestFit="1" customWidth="1"/>
    <col min="9254" max="9472" width="8.85546875" style="88"/>
    <col min="9473" max="9473" width="4.28515625" style="88" customWidth="1"/>
    <col min="9474" max="9486" width="3.28515625" style="88" customWidth="1"/>
    <col min="9487" max="9487" width="4.140625" style="88" customWidth="1"/>
    <col min="9488" max="9499" width="3.28515625" style="88" customWidth="1"/>
    <col min="9500" max="9503" width="4.7109375" style="88" customWidth="1"/>
    <col min="9504" max="9506" width="8.85546875" style="88"/>
    <col min="9507" max="9507" width="10.7109375" style="88" bestFit="1" customWidth="1"/>
    <col min="9508" max="9508" width="8.85546875" style="88"/>
    <col min="9509" max="9509" width="10.7109375" style="88" bestFit="1" customWidth="1"/>
    <col min="9510" max="9728" width="8.85546875" style="88"/>
    <col min="9729" max="9729" width="4.28515625" style="88" customWidth="1"/>
    <col min="9730" max="9742" width="3.28515625" style="88" customWidth="1"/>
    <col min="9743" max="9743" width="4.140625" style="88" customWidth="1"/>
    <col min="9744" max="9755" width="3.28515625" style="88" customWidth="1"/>
    <col min="9756" max="9759" width="4.7109375" style="88" customWidth="1"/>
    <col min="9760" max="9762" width="8.85546875" style="88"/>
    <col min="9763" max="9763" width="10.7109375" style="88" bestFit="1" customWidth="1"/>
    <col min="9764" max="9764" width="8.85546875" style="88"/>
    <col min="9765" max="9765" width="10.7109375" style="88" bestFit="1" customWidth="1"/>
    <col min="9766" max="9984" width="8.85546875" style="88"/>
    <col min="9985" max="9985" width="4.28515625" style="88" customWidth="1"/>
    <col min="9986" max="9998" width="3.28515625" style="88" customWidth="1"/>
    <col min="9999" max="9999" width="4.140625" style="88" customWidth="1"/>
    <col min="10000" max="10011" width="3.28515625" style="88" customWidth="1"/>
    <col min="10012" max="10015" width="4.7109375" style="88" customWidth="1"/>
    <col min="10016" max="10018" width="8.85546875" style="88"/>
    <col min="10019" max="10019" width="10.7109375" style="88" bestFit="1" customWidth="1"/>
    <col min="10020" max="10020" width="8.85546875" style="88"/>
    <col min="10021" max="10021" width="10.7109375" style="88" bestFit="1" customWidth="1"/>
    <col min="10022" max="10240" width="8.85546875" style="88"/>
    <col min="10241" max="10241" width="4.28515625" style="88" customWidth="1"/>
    <col min="10242" max="10254" width="3.28515625" style="88" customWidth="1"/>
    <col min="10255" max="10255" width="4.140625" style="88" customWidth="1"/>
    <col min="10256" max="10267" width="3.28515625" style="88" customWidth="1"/>
    <col min="10268" max="10271" width="4.7109375" style="88" customWidth="1"/>
    <col min="10272" max="10274" width="8.85546875" style="88"/>
    <col min="10275" max="10275" width="10.7109375" style="88" bestFit="1" customWidth="1"/>
    <col min="10276" max="10276" width="8.85546875" style="88"/>
    <col min="10277" max="10277" width="10.7109375" style="88" bestFit="1" customWidth="1"/>
    <col min="10278" max="10496" width="8.85546875" style="88"/>
    <col min="10497" max="10497" width="4.28515625" style="88" customWidth="1"/>
    <col min="10498" max="10510" width="3.28515625" style="88" customWidth="1"/>
    <col min="10511" max="10511" width="4.140625" style="88" customWidth="1"/>
    <col min="10512" max="10523" width="3.28515625" style="88" customWidth="1"/>
    <col min="10524" max="10527" width="4.7109375" style="88" customWidth="1"/>
    <col min="10528" max="10530" width="8.85546875" style="88"/>
    <col min="10531" max="10531" width="10.7109375" style="88" bestFit="1" customWidth="1"/>
    <col min="10532" max="10532" width="8.85546875" style="88"/>
    <col min="10533" max="10533" width="10.7109375" style="88" bestFit="1" customWidth="1"/>
    <col min="10534" max="10752" width="8.85546875" style="88"/>
    <col min="10753" max="10753" width="4.28515625" style="88" customWidth="1"/>
    <col min="10754" max="10766" width="3.28515625" style="88" customWidth="1"/>
    <col min="10767" max="10767" width="4.140625" style="88" customWidth="1"/>
    <col min="10768" max="10779" width="3.28515625" style="88" customWidth="1"/>
    <col min="10780" max="10783" width="4.7109375" style="88" customWidth="1"/>
    <col min="10784" max="10786" width="8.85546875" style="88"/>
    <col min="10787" max="10787" width="10.7109375" style="88" bestFit="1" customWidth="1"/>
    <col min="10788" max="10788" width="8.85546875" style="88"/>
    <col min="10789" max="10789" width="10.7109375" style="88" bestFit="1" customWidth="1"/>
    <col min="10790" max="11008" width="8.85546875" style="88"/>
    <col min="11009" max="11009" width="4.28515625" style="88" customWidth="1"/>
    <col min="11010" max="11022" width="3.28515625" style="88" customWidth="1"/>
    <col min="11023" max="11023" width="4.140625" style="88" customWidth="1"/>
    <col min="11024" max="11035" width="3.28515625" style="88" customWidth="1"/>
    <col min="11036" max="11039" width="4.7109375" style="88" customWidth="1"/>
    <col min="11040" max="11042" width="8.85546875" style="88"/>
    <col min="11043" max="11043" width="10.7109375" style="88" bestFit="1" customWidth="1"/>
    <col min="11044" max="11044" width="8.85546875" style="88"/>
    <col min="11045" max="11045" width="10.7109375" style="88" bestFit="1" customWidth="1"/>
    <col min="11046" max="11264" width="8.85546875" style="88"/>
    <col min="11265" max="11265" width="4.28515625" style="88" customWidth="1"/>
    <col min="11266" max="11278" width="3.28515625" style="88" customWidth="1"/>
    <col min="11279" max="11279" width="4.140625" style="88" customWidth="1"/>
    <col min="11280" max="11291" width="3.28515625" style="88" customWidth="1"/>
    <col min="11292" max="11295" width="4.7109375" style="88" customWidth="1"/>
    <col min="11296" max="11298" width="8.85546875" style="88"/>
    <col min="11299" max="11299" width="10.7109375" style="88" bestFit="1" customWidth="1"/>
    <col min="11300" max="11300" width="8.85546875" style="88"/>
    <col min="11301" max="11301" width="10.7109375" style="88" bestFit="1" customWidth="1"/>
    <col min="11302" max="11520" width="8.85546875" style="88"/>
    <col min="11521" max="11521" width="4.28515625" style="88" customWidth="1"/>
    <col min="11522" max="11534" width="3.28515625" style="88" customWidth="1"/>
    <col min="11535" max="11535" width="4.140625" style="88" customWidth="1"/>
    <col min="11536" max="11547" width="3.28515625" style="88" customWidth="1"/>
    <col min="11548" max="11551" width="4.7109375" style="88" customWidth="1"/>
    <col min="11552" max="11554" width="8.85546875" style="88"/>
    <col min="11555" max="11555" width="10.7109375" style="88" bestFit="1" customWidth="1"/>
    <col min="11556" max="11556" width="8.85546875" style="88"/>
    <col min="11557" max="11557" width="10.7109375" style="88" bestFit="1" customWidth="1"/>
    <col min="11558" max="11776" width="8.85546875" style="88"/>
    <col min="11777" max="11777" width="4.28515625" style="88" customWidth="1"/>
    <col min="11778" max="11790" width="3.28515625" style="88" customWidth="1"/>
    <col min="11791" max="11791" width="4.140625" style="88" customWidth="1"/>
    <col min="11792" max="11803" width="3.28515625" style="88" customWidth="1"/>
    <col min="11804" max="11807" width="4.7109375" style="88" customWidth="1"/>
    <col min="11808" max="11810" width="8.85546875" style="88"/>
    <col min="11811" max="11811" width="10.7109375" style="88" bestFit="1" customWidth="1"/>
    <col min="11812" max="11812" width="8.85546875" style="88"/>
    <col min="11813" max="11813" width="10.7109375" style="88" bestFit="1" customWidth="1"/>
    <col min="11814" max="12032" width="8.85546875" style="88"/>
    <col min="12033" max="12033" width="4.28515625" style="88" customWidth="1"/>
    <col min="12034" max="12046" width="3.28515625" style="88" customWidth="1"/>
    <col min="12047" max="12047" width="4.140625" style="88" customWidth="1"/>
    <col min="12048" max="12059" width="3.28515625" style="88" customWidth="1"/>
    <col min="12060" max="12063" width="4.7109375" style="88" customWidth="1"/>
    <col min="12064" max="12066" width="8.85546875" style="88"/>
    <col min="12067" max="12067" width="10.7109375" style="88" bestFit="1" customWidth="1"/>
    <col min="12068" max="12068" width="8.85546875" style="88"/>
    <col min="12069" max="12069" width="10.7109375" style="88" bestFit="1" customWidth="1"/>
    <col min="12070" max="12288" width="8.85546875" style="88"/>
    <col min="12289" max="12289" width="4.28515625" style="88" customWidth="1"/>
    <col min="12290" max="12302" width="3.28515625" style="88" customWidth="1"/>
    <col min="12303" max="12303" width="4.140625" style="88" customWidth="1"/>
    <col min="12304" max="12315" width="3.28515625" style="88" customWidth="1"/>
    <col min="12316" max="12319" width="4.7109375" style="88" customWidth="1"/>
    <col min="12320" max="12322" width="8.85546875" style="88"/>
    <col min="12323" max="12323" width="10.7109375" style="88" bestFit="1" customWidth="1"/>
    <col min="12324" max="12324" width="8.85546875" style="88"/>
    <col min="12325" max="12325" width="10.7109375" style="88" bestFit="1" customWidth="1"/>
    <col min="12326" max="12544" width="8.85546875" style="88"/>
    <col min="12545" max="12545" width="4.28515625" style="88" customWidth="1"/>
    <col min="12546" max="12558" width="3.28515625" style="88" customWidth="1"/>
    <col min="12559" max="12559" width="4.140625" style="88" customWidth="1"/>
    <col min="12560" max="12571" width="3.28515625" style="88" customWidth="1"/>
    <col min="12572" max="12575" width="4.7109375" style="88" customWidth="1"/>
    <col min="12576" max="12578" width="8.85546875" style="88"/>
    <col min="12579" max="12579" width="10.7109375" style="88" bestFit="1" customWidth="1"/>
    <col min="12580" max="12580" width="8.85546875" style="88"/>
    <col min="12581" max="12581" width="10.7109375" style="88" bestFit="1" customWidth="1"/>
    <col min="12582" max="12800" width="8.85546875" style="88"/>
    <col min="12801" max="12801" width="4.28515625" style="88" customWidth="1"/>
    <col min="12802" max="12814" width="3.28515625" style="88" customWidth="1"/>
    <col min="12815" max="12815" width="4.140625" style="88" customWidth="1"/>
    <col min="12816" max="12827" width="3.28515625" style="88" customWidth="1"/>
    <col min="12828" max="12831" width="4.7109375" style="88" customWidth="1"/>
    <col min="12832" max="12834" width="8.85546875" style="88"/>
    <col min="12835" max="12835" width="10.7109375" style="88" bestFit="1" customWidth="1"/>
    <col min="12836" max="12836" width="8.85546875" style="88"/>
    <col min="12837" max="12837" width="10.7109375" style="88" bestFit="1" customWidth="1"/>
    <col min="12838" max="13056" width="8.85546875" style="88"/>
    <col min="13057" max="13057" width="4.28515625" style="88" customWidth="1"/>
    <col min="13058" max="13070" width="3.28515625" style="88" customWidth="1"/>
    <col min="13071" max="13071" width="4.140625" style="88" customWidth="1"/>
    <col min="13072" max="13083" width="3.28515625" style="88" customWidth="1"/>
    <col min="13084" max="13087" width="4.7109375" style="88" customWidth="1"/>
    <col min="13088" max="13090" width="8.85546875" style="88"/>
    <col min="13091" max="13091" width="10.7109375" style="88" bestFit="1" customWidth="1"/>
    <col min="13092" max="13092" width="8.85546875" style="88"/>
    <col min="13093" max="13093" width="10.7109375" style="88" bestFit="1" customWidth="1"/>
    <col min="13094" max="13312" width="8.85546875" style="88"/>
    <col min="13313" max="13313" width="4.28515625" style="88" customWidth="1"/>
    <col min="13314" max="13326" width="3.28515625" style="88" customWidth="1"/>
    <col min="13327" max="13327" width="4.140625" style="88" customWidth="1"/>
    <col min="13328" max="13339" width="3.28515625" style="88" customWidth="1"/>
    <col min="13340" max="13343" width="4.7109375" style="88" customWidth="1"/>
    <col min="13344" max="13346" width="8.85546875" style="88"/>
    <col min="13347" max="13347" width="10.7109375" style="88" bestFit="1" customWidth="1"/>
    <col min="13348" max="13348" width="8.85546875" style="88"/>
    <col min="13349" max="13349" width="10.7109375" style="88" bestFit="1" customWidth="1"/>
    <col min="13350" max="13568" width="8.85546875" style="88"/>
    <col min="13569" max="13569" width="4.28515625" style="88" customWidth="1"/>
    <col min="13570" max="13582" width="3.28515625" style="88" customWidth="1"/>
    <col min="13583" max="13583" width="4.140625" style="88" customWidth="1"/>
    <col min="13584" max="13595" width="3.28515625" style="88" customWidth="1"/>
    <col min="13596" max="13599" width="4.7109375" style="88" customWidth="1"/>
    <col min="13600" max="13602" width="8.85546875" style="88"/>
    <col min="13603" max="13603" width="10.7109375" style="88" bestFit="1" customWidth="1"/>
    <col min="13604" max="13604" width="8.85546875" style="88"/>
    <col min="13605" max="13605" width="10.7109375" style="88" bestFit="1" customWidth="1"/>
    <col min="13606" max="13824" width="8.85546875" style="88"/>
    <col min="13825" max="13825" width="4.28515625" style="88" customWidth="1"/>
    <col min="13826" max="13838" width="3.28515625" style="88" customWidth="1"/>
    <col min="13839" max="13839" width="4.140625" style="88" customWidth="1"/>
    <col min="13840" max="13851" width="3.28515625" style="88" customWidth="1"/>
    <col min="13852" max="13855" width="4.7109375" style="88" customWidth="1"/>
    <col min="13856" max="13858" width="8.85546875" style="88"/>
    <col min="13859" max="13859" width="10.7109375" style="88" bestFit="1" customWidth="1"/>
    <col min="13860" max="13860" width="8.85546875" style="88"/>
    <col min="13861" max="13861" width="10.7109375" style="88" bestFit="1" customWidth="1"/>
    <col min="13862" max="14080" width="8.85546875" style="88"/>
    <col min="14081" max="14081" width="4.28515625" style="88" customWidth="1"/>
    <col min="14082" max="14094" width="3.28515625" style="88" customWidth="1"/>
    <col min="14095" max="14095" width="4.140625" style="88" customWidth="1"/>
    <col min="14096" max="14107" width="3.28515625" style="88" customWidth="1"/>
    <col min="14108" max="14111" width="4.7109375" style="88" customWidth="1"/>
    <col min="14112" max="14114" width="8.85546875" style="88"/>
    <col min="14115" max="14115" width="10.7109375" style="88" bestFit="1" customWidth="1"/>
    <col min="14116" max="14116" width="8.85546875" style="88"/>
    <col min="14117" max="14117" width="10.7109375" style="88" bestFit="1" customWidth="1"/>
    <col min="14118" max="14336" width="8.85546875" style="88"/>
    <col min="14337" max="14337" width="4.28515625" style="88" customWidth="1"/>
    <col min="14338" max="14350" width="3.28515625" style="88" customWidth="1"/>
    <col min="14351" max="14351" width="4.140625" style="88" customWidth="1"/>
    <col min="14352" max="14363" width="3.28515625" style="88" customWidth="1"/>
    <col min="14364" max="14367" width="4.7109375" style="88" customWidth="1"/>
    <col min="14368" max="14370" width="8.85546875" style="88"/>
    <col min="14371" max="14371" width="10.7109375" style="88" bestFit="1" customWidth="1"/>
    <col min="14372" max="14372" width="8.85546875" style="88"/>
    <col min="14373" max="14373" width="10.7109375" style="88" bestFit="1" customWidth="1"/>
    <col min="14374" max="14592" width="8.85546875" style="88"/>
    <col min="14593" max="14593" width="4.28515625" style="88" customWidth="1"/>
    <col min="14594" max="14606" width="3.28515625" style="88" customWidth="1"/>
    <col min="14607" max="14607" width="4.140625" style="88" customWidth="1"/>
    <col min="14608" max="14619" width="3.28515625" style="88" customWidth="1"/>
    <col min="14620" max="14623" width="4.7109375" style="88" customWidth="1"/>
    <col min="14624" max="14626" width="8.85546875" style="88"/>
    <col min="14627" max="14627" width="10.7109375" style="88" bestFit="1" customWidth="1"/>
    <col min="14628" max="14628" width="8.85546875" style="88"/>
    <col min="14629" max="14629" width="10.7109375" style="88" bestFit="1" customWidth="1"/>
    <col min="14630" max="14848" width="8.85546875" style="88"/>
    <col min="14849" max="14849" width="4.28515625" style="88" customWidth="1"/>
    <col min="14850" max="14862" width="3.28515625" style="88" customWidth="1"/>
    <col min="14863" max="14863" width="4.140625" style="88" customWidth="1"/>
    <col min="14864" max="14875" width="3.28515625" style="88" customWidth="1"/>
    <col min="14876" max="14879" width="4.7109375" style="88" customWidth="1"/>
    <col min="14880" max="14882" width="8.85546875" style="88"/>
    <col min="14883" max="14883" width="10.7109375" style="88" bestFit="1" customWidth="1"/>
    <col min="14884" max="14884" width="8.85546875" style="88"/>
    <col min="14885" max="14885" width="10.7109375" style="88" bestFit="1" customWidth="1"/>
    <col min="14886" max="15104" width="8.85546875" style="88"/>
    <col min="15105" max="15105" width="4.28515625" style="88" customWidth="1"/>
    <col min="15106" max="15118" width="3.28515625" style="88" customWidth="1"/>
    <col min="15119" max="15119" width="4.140625" style="88" customWidth="1"/>
    <col min="15120" max="15131" width="3.28515625" style="88" customWidth="1"/>
    <col min="15132" max="15135" width="4.7109375" style="88" customWidth="1"/>
    <col min="15136" max="15138" width="8.85546875" style="88"/>
    <col min="15139" max="15139" width="10.7109375" style="88" bestFit="1" customWidth="1"/>
    <col min="15140" max="15140" width="8.85546875" style="88"/>
    <col min="15141" max="15141" width="10.7109375" style="88" bestFit="1" customWidth="1"/>
    <col min="15142" max="15360" width="8.85546875" style="88"/>
    <col min="15361" max="15361" width="4.28515625" style="88" customWidth="1"/>
    <col min="15362" max="15374" width="3.28515625" style="88" customWidth="1"/>
    <col min="15375" max="15375" width="4.140625" style="88" customWidth="1"/>
    <col min="15376" max="15387" width="3.28515625" style="88" customWidth="1"/>
    <col min="15388" max="15391" width="4.7109375" style="88" customWidth="1"/>
    <col min="15392" max="15394" width="8.85546875" style="88"/>
    <col min="15395" max="15395" width="10.7109375" style="88" bestFit="1" customWidth="1"/>
    <col min="15396" max="15396" width="8.85546875" style="88"/>
    <col min="15397" max="15397" width="10.7109375" style="88" bestFit="1" customWidth="1"/>
    <col min="15398" max="15616" width="8.85546875" style="88"/>
    <col min="15617" max="15617" width="4.28515625" style="88" customWidth="1"/>
    <col min="15618" max="15630" width="3.28515625" style="88" customWidth="1"/>
    <col min="15631" max="15631" width="4.140625" style="88" customWidth="1"/>
    <col min="15632" max="15643" width="3.28515625" style="88" customWidth="1"/>
    <col min="15644" max="15647" width="4.7109375" style="88" customWidth="1"/>
    <col min="15648" max="15650" width="8.85546875" style="88"/>
    <col min="15651" max="15651" width="10.7109375" style="88" bestFit="1" customWidth="1"/>
    <col min="15652" max="15652" width="8.85546875" style="88"/>
    <col min="15653" max="15653" width="10.7109375" style="88" bestFit="1" customWidth="1"/>
    <col min="15654" max="15872" width="8.85546875" style="88"/>
    <col min="15873" max="15873" width="4.28515625" style="88" customWidth="1"/>
    <col min="15874" max="15886" width="3.28515625" style="88" customWidth="1"/>
    <col min="15887" max="15887" width="4.140625" style="88" customWidth="1"/>
    <col min="15888" max="15899" width="3.28515625" style="88" customWidth="1"/>
    <col min="15900" max="15903" width="4.7109375" style="88" customWidth="1"/>
    <col min="15904" max="15906" width="8.85546875" style="88"/>
    <col min="15907" max="15907" width="10.7109375" style="88" bestFit="1" customWidth="1"/>
    <col min="15908" max="15908" width="8.85546875" style="88"/>
    <col min="15909" max="15909" width="10.7109375" style="88" bestFit="1" customWidth="1"/>
    <col min="15910" max="16128" width="8.85546875" style="88"/>
    <col min="16129" max="16129" width="4.28515625" style="88" customWidth="1"/>
    <col min="16130" max="16142" width="3.28515625" style="88" customWidth="1"/>
    <col min="16143" max="16143" width="4.140625" style="88" customWidth="1"/>
    <col min="16144" max="16155" width="3.28515625" style="88" customWidth="1"/>
    <col min="16156" max="16159" width="4.7109375" style="88" customWidth="1"/>
    <col min="16160" max="16162" width="8.85546875" style="88"/>
    <col min="16163" max="16163" width="10.7109375" style="88" bestFit="1" customWidth="1"/>
    <col min="16164" max="16164" width="8.85546875" style="88"/>
    <col min="16165" max="16165" width="10.7109375" style="88" bestFit="1" customWidth="1"/>
    <col min="16166" max="16384" width="8.85546875" style="88"/>
  </cols>
  <sheetData>
    <row r="1" spans="1:37" ht="33.75" customHeight="1" x14ac:dyDescent="0.45">
      <c r="A1" s="455" t="s">
        <v>367</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row>
    <row r="2" spans="1:37" ht="5.25" customHeight="1" x14ac:dyDescent="0.2">
      <c r="S2" s="165"/>
      <c r="T2" s="165"/>
      <c r="U2" s="165"/>
    </row>
    <row r="3" spans="1:37" ht="15" customHeight="1" x14ac:dyDescent="0.2">
      <c r="A3" s="457">
        <v>1</v>
      </c>
      <c r="B3" s="460" t="s">
        <v>341</v>
      </c>
      <c r="C3" s="461"/>
      <c r="D3" s="461"/>
      <c r="E3" s="461"/>
      <c r="F3" s="461"/>
      <c r="G3" s="461"/>
      <c r="H3" s="461"/>
      <c r="I3" s="461"/>
      <c r="J3" s="461"/>
      <c r="K3" s="461"/>
      <c r="L3" s="461"/>
      <c r="M3" s="461"/>
      <c r="N3" s="462"/>
      <c r="O3" s="457" t="s">
        <v>342</v>
      </c>
      <c r="P3" s="463" t="s">
        <v>343</v>
      </c>
      <c r="Q3" s="464"/>
      <c r="R3" s="464"/>
      <c r="S3" s="464"/>
      <c r="T3" s="464"/>
      <c r="U3" s="464"/>
      <c r="V3" s="464"/>
      <c r="W3" s="464"/>
      <c r="X3" s="464"/>
      <c r="Y3" s="464"/>
      <c r="Z3" s="464"/>
      <c r="AA3" s="465"/>
    </row>
    <row r="4" spans="1:37" ht="6" customHeight="1" x14ac:dyDescent="0.2">
      <c r="A4" s="458"/>
      <c r="B4" s="90"/>
      <c r="C4" s="91"/>
      <c r="D4" s="91"/>
      <c r="E4" s="91"/>
      <c r="F4" s="91"/>
      <c r="G4" s="91"/>
      <c r="H4" s="91"/>
      <c r="I4" s="91"/>
      <c r="J4" s="91"/>
      <c r="K4" s="91"/>
      <c r="L4" s="91"/>
      <c r="M4" s="91"/>
      <c r="N4" s="92"/>
      <c r="O4" s="458"/>
      <c r="P4" s="93"/>
      <c r="Q4" s="162"/>
      <c r="R4" s="162"/>
      <c r="S4" s="162"/>
      <c r="T4" s="162"/>
      <c r="U4" s="162"/>
      <c r="V4" s="162"/>
      <c r="W4" s="162"/>
      <c r="X4" s="162"/>
      <c r="Y4" s="162"/>
      <c r="Z4" s="162"/>
      <c r="AA4" s="95"/>
    </row>
    <row r="5" spans="1:37" ht="17.25" customHeight="1" x14ac:dyDescent="0.2">
      <c r="A5" s="458"/>
      <c r="B5" s="93"/>
      <c r="C5" s="184">
        <f>'IT 11GA (2023)'!D11</f>
        <v>2</v>
      </c>
      <c r="D5" s="184">
        <f>'IT 11GA (2023)'!E11</f>
        <v>0</v>
      </c>
      <c r="E5" s="184">
        <f>'IT 11GA (2023)'!F11</f>
        <v>2</v>
      </c>
      <c r="F5" s="184">
        <f>'IT 11GA (2023)'!G11</f>
        <v>3</v>
      </c>
      <c r="G5" s="184" t="str">
        <f>'IT 11GA (2023)'!H11</f>
        <v>-</v>
      </c>
      <c r="H5" s="184">
        <f>'IT 11GA (2023)'!I11</f>
        <v>2</v>
      </c>
      <c r="I5" s="184">
        <f>'IT 11GA (2023)'!J11</f>
        <v>4</v>
      </c>
      <c r="K5" s="161"/>
      <c r="L5" s="161"/>
      <c r="M5" s="161"/>
      <c r="N5" s="96"/>
      <c r="O5" s="458"/>
      <c r="P5" s="97"/>
      <c r="Q5" s="184">
        <f>'IT10B Page-1 (2023)'!M2</f>
        <v>3</v>
      </c>
      <c r="R5" s="184">
        <f>'IT10B Page-1 (2023)'!N2</f>
        <v>0</v>
      </c>
      <c r="S5" s="184" t="str">
        <f>'IT10B Page-1 (2023)'!O2</f>
        <v>-</v>
      </c>
      <c r="T5" s="184">
        <f>'IT10B Page-1 (2023)'!P2</f>
        <v>0</v>
      </c>
      <c r="U5" s="184">
        <f>'IT10B Page-1 (2023)'!Q2</f>
        <v>6</v>
      </c>
      <c r="V5" s="184" t="str">
        <f>'IT10B Page-1 (2023)'!R2</f>
        <v>-</v>
      </c>
      <c r="W5" s="184">
        <f>'IT10B Page-1 (2023)'!S2</f>
        <v>2</v>
      </c>
      <c r="X5" s="184">
        <f>'IT10B Page-1 (2023)'!T2</f>
        <v>0</v>
      </c>
      <c r="Y5" s="184">
        <f>'IT10B Page-1 (2023)'!U2</f>
        <v>2</v>
      </c>
      <c r="Z5" s="184">
        <f>'IT10B Page-1 (2023)'!V2</f>
        <v>3</v>
      </c>
      <c r="AA5" s="96"/>
    </row>
    <row r="6" spans="1:37" ht="5.25" customHeight="1" x14ac:dyDescent="0.2">
      <c r="A6" s="459"/>
      <c r="B6" s="98"/>
      <c r="C6" s="99"/>
      <c r="D6" s="99"/>
      <c r="E6" s="100"/>
      <c r="F6" s="100"/>
      <c r="G6" s="100"/>
      <c r="H6" s="100"/>
      <c r="I6" s="100"/>
      <c r="J6" s="100"/>
      <c r="K6" s="99"/>
      <c r="L6" s="99"/>
      <c r="M6" s="99"/>
      <c r="N6" s="101"/>
      <c r="O6" s="459"/>
      <c r="P6" s="102"/>
      <c r="Q6" s="99"/>
      <c r="R6" s="99"/>
      <c r="S6" s="103"/>
      <c r="T6" s="103"/>
      <c r="U6" s="103"/>
      <c r="V6" s="103"/>
      <c r="W6" s="103"/>
      <c r="X6" s="103"/>
      <c r="Y6" s="103"/>
      <c r="Z6" s="103"/>
      <c r="AA6" s="104"/>
    </row>
    <row r="7" spans="1:37" x14ac:dyDescent="0.2">
      <c r="A7" s="466" t="s">
        <v>345</v>
      </c>
      <c r="B7" s="463" t="s">
        <v>1</v>
      </c>
      <c r="C7" s="467"/>
      <c r="D7" s="467"/>
      <c r="E7" s="467"/>
      <c r="F7" s="467"/>
      <c r="G7" s="467"/>
      <c r="H7" s="467"/>
      <c r="I7" s="467"/>
      <c r="J7" s="467"/>
      <c r="K7" s="467"/>
      <c r="L7" s="467"/>
      <c r="M7" s="467"/>
      <c r="N7" s="468"/>
      <c r="O7" s="466" t="s">
        <v>346</v>
      </c>
      <c r="P7" s="469" t="s">
        <v>347</v>
      </c>
      <c r="Q7" s="469"/>
      <c r="R7" s="469"/>
      <c r="S7" s="469"/>
      <c r="T7" s="469"/>
      <c r="U7" s="469"/>
      <c r="V7" s="469"/>
      <c r="W7" s="469"/>
      <c r="X7" s="469"/>
      <c r="Y7" s="469"/>
      <c r="Z7" s="469"/>
      <c r="AA7" s="470"/>
    </row>
    <row r="8" spans="1:37" x14ac:dyDescent="0.2">
      <c r="A8" s="458"/>
      <c r="B8" s="471" t="str">
        <f>'IT 11GA (2023)'!F7</f>
        <v>মো. আব্দুল মান্নান</v>
      </c>
      <c r="C8" s="447"/>
      <c r="D8" s="447"/>
      <c r="E8" s="447"/>
      <c r="F8" s="447"/>
      <c r="G8" s="447"/>
      <c r="H8" s="447"/>
      <c r="I8" s="447"/>
      <c r="J8" s="447"/>
      <c r="K8" s="447"/>
      <c r="L8" s="447"/>
      <c r="M8" s="447"/>
      <c r="N8" s="472"/>
      <c r="O8" s="458"/>
      <c r="P8" s="184">
        <f>'IT 11GA (2023)'!G9</f>
        <v>1</v>
      </c>
      <c r="Q8" s="184">
        <f>'IT 11GA (2023)'!H9</f>
        <v>2</v>
      </c>
      <c r="R8" s="184">
        <f>'IT 11GA (2023)'!I9</f>
        <v>3</v>
      </c>
      <c r="S8" s="184">
        <f>'IT 11GA (2023)'!J9</f>
        <v>4</v>
      </c>
      <c r="T8" s="184">
        <f>'IT 11GA (2023)'!K9</f>
        <v>5</v>
      </c>
      <c r="U8" s="184">
        <f>'IT 11GA (2023)'!L9</f>
        <v>6</v>
      </c>
      <c r="V8" s="184">
        <f>'IT 11GA (2023)'!M9</f>
        <v>7</v>
      </c>
      <c r="W8" s="184">
        <f>'IT 11GA (2023)'!N9</f>
        <v>8</v>
      </c>
      <c r="X8" s="184">
        <f>'IT 11GA (2023)'!O9</f>
        <v>9</v>
      </c>
      <c r="Y8" s="184">
        <f>'IT 11GA (2023)'!P9</f>
        <v>1</v>
      </c>
      <c r="Z8" s="184">
        <f>'IT 11GA (2023)'!Q9</f>
        <v>2</v>
      </c>
      <c r="AA8" s="184">
        <f>'IT 11GA (2023)'!R9</f>
        <v>3</v>
      </c>
    </row>
    <row r="9" spans="1:37" ht="4.5" customHeight="1" x14ac:dyDescent="0.2">
      <c r="A9" s="459"/>
      <c r="B9" s="473"/>
      <c r="C9" s="474"/>
      <c r="D9" s="474"/>
      <c r="E9" s="474"/>
      <c r="F9" s="474"/>
      <c r="G9" s="474"/>
      <c r="H9" s="474"/>
      <c r="I9" s="474"/>
      <c r="J9" s="474"/>
      <c r="K9" s="474"/>
      <c r="L9" s="474"/>
      <c r="M9" s="474"/>
      <c r="N9" s="475"/>
      <c r="O9" s="459"/>
      <c r="P9" s="99"/>
      <c r="Q9" s="105"/>
      <c r="R9" s="105"/>
      <c r="S9" s="105"/>
      <c r="T9" s="105"/>
      <c r="U9" s="105"/>
      <c r="V9" s="105"/>
      <c r="W9" s="105"/>
      <c r="X9" s="105"/>
      <c r="Y9" s="105"/>
      <c r="Z9" s="105"/>
      <c r="AA9" s="106"/>
    </row>
    <row r="10" spans="1:37" ht="9.75" customHeight="1" x14ac:dyDescent="0.2"/>
    <row r="11" spans="1:37" x14ac:dyDescent="0.2">
      <c r="A11" s="88"/>
      <c r="B11" s="88"/>
    </row>
    <row r="12" spans="1:37" s="166" customFormat="1" ht="107.25" customHeight="1" x14ac:dyDescent="0.2">
      <c r="A12" s="438" t="s">
        <v>243</v>
      </c>
      <c r="B12" s="478"/>
      <c r="C12" s="438" t="s">
        <v>368</v>
      </c>
      <c r="D12" s="438"/>
      <c r="E12" s="438"/>
      <c r="F12" s="438" t="s">
        <v>369</v>
      </c>
      <c r="G12" s="438"/>
      <c r="H12" s="438"/>
      <c r="I12" s="438" t="s">
        <v>370</v>
      </c>
      <c r="J12" s="438"/>
      <c r="K12" s="438"/>
      <c r="L12" s="438"/>
      <c r="M12" s="438"/>
      <c r="N12" s="438"/>
      <c r="O12" s="438" t="s">
        <v>371</v>
      </c>
      <c r="P12" s="438"/>
      <c r="Q12" s="438"/>
      <c r="R12" s="438"/>
      <c r="S12" s="438" t="s">
        <v>372</v>
      </c>
      <c r="T12" s="438"/>
      <c r="U12" s="438"/>
      <c r="V12" s="438"/>
      <c r="W12" s="477" t="s">
        <v>373</v>
      </c>
      <c r="X12" s="477"/>
      <c r="Y12" s="477"/>
      <c r="Z12" s="477"/>
      <c r="AA12" s="477"/>
    </row>
    <row r="13" spans="1:37" ht="50.1" customHeight="1" x14ac:dyDescent="0.2">
      <c r="A13" s="448">
        <v>1</v>
      </c>
      <c r="B13" s="449"/>
      <c r="C13" s="439">
        <v>463</v>
      </c>
      <c r="D13" s="439"/>
      <c r="E13" s="439"/>
      <c r="F13" s="439">
        <v>397</v>
      </c>
      <c r="G13" s="439"/>
      <c r="H13" s="439"/>
      <c r="I13" s="439">
        <v>26</v>
      </c>
      <c r="J13" s="439"/>
      <c r="K13" s="439"/>
      <c r="L13" s="439"/>
      <c r="M13" s="439"/>
      <c r="N13" s="439"/>
      <c r="O13" s="439">
        <f>F13*I13/33</f>
        <v>312.78787878787881</v>
      </c>
      <c r="P13" s="439"/>
      <c r="Q13" s="439"/>
      <c r="R13" s="439"/>
      <c r="S13" s="476">
        <v>1150</v>
      </c>
      <c r="T13" s="476"/>
      <c r="U13" s="476"/>
      <c r="V13" s="476"/>
      <c r="W13" s="439">
        <f>ROUND((O13*S13),0)</f>
        <v>359706</v>
      </c>
      <c r="X13" s="439"/>
      <c r="Y13" s="439"/>
      <c r="Z13" s="439"/>
      <c r="AA13" s="439"/>
      <c r="AI13" s="108"/>
    </row>
    <row r="14" spans="1:37" ht="50.1" customHeight="1" x14ac:dyDescent="0.2">
      <c r="A14" s="448">
        <v>2</v>
      </c>
      <c r="B14" s="449"/>
      <c r="C14" s="450" t="s">
        <v>374</v>
      </c>
      <c r="D14" s="451"/>
      <c r="E14" s="451"/>
      <c r="F14" s="451"/>
      <c r="G14" s="451"/>
      <c r="H14" s="451"/>
      <c r="I14" s="451"/>
      <c r="J14" s="451"/>
      <c r="K14" s="451"/>
      <c r="L14" s="451"/>
      <c r="M14" s="451"/>
      <c r="N14" s="451"/>
      <c r="O14" s="451"/>
      <c r="P14" s="451"/>
      <c r="Q14" s="451"/>
      <c r="R14" s="451"/>
      <c r="S14" s="451"/>
      <c r="T14" s="451"/>
      <c r="U14" s="451"/>
      <c r="V14" s="452"/>
      <c r="W14" s="453">
        <v>303694</v>
      </c>
      <c r="X14" s="454"/>
      <c r="Y14" s="454"/>
      <c r="Z14" s="454"/>
      <c r="AA14" s="454"/>
    </row>
    <row r="15" spans="1:37" s="86" customFormat="1" x14ac:dyDescent="0.2">
      <c r="A15" s="440" t="s">
        <v>410</v>
      </c>
      <c r="B15" s="441"/>
      <c r="C15" s="441"/>
      <c r="D15" s="441"/>
      <c r="E15" s="441"/>
      <c r="F15" s="441"/>
      <c r="G15" s="441"/>
      <c r="H15" s="441"/>
      <c r="I15" s="441"/>
      <c r="J15" s="441"/>
      <c r="K15" s="441"/>
      <c r="L15" s="441"/>
      <c r="M15" s="441"/>
      <c r="N15" s="441"/>
      <c r="O15" s="441"/>
      <c r="P15" s="441"/>
      <c r="Q15" s="441"/>
      <c r="R15" s="441"/>
      <c r="S15" s="441"/>
      <c r="T15" s="441"/>
      <c r="U15" s="441"/>
      <c r="V15" s="442"/>
      <c r="W15" s="443">
        <f>SUM(W13:Z14)</f>
        <v>663400</v>
      </c>
      <c r="X15" s="444"/>
      <c r="Y15" s="444"/>
      <c r="Z15" s="444"/>
      <c r="AA15" s="444"/>
      <c r="AH15" s="87"/>
      <c r="AK15" s="87"/>
    </row>
    <row r="16" spans="1:37" s="86" customFormat="1" x14ac:dyDescent="0.2">
      <c r="A16" s="440" t="s">
        <v>411</v>
      </c>
      <c r="B16" s="441"/>
      <c r="C16" s="441"/>
      <c r="D16" s="441"/>
      <c r="E16" s="441"/>
      <c r="F16" s="441"/>
      <c r="G16" s="441"/>
      <c r="H16" s="441"/>
      <c r="I16" s="441"/>
      <c r="J16" s="441"/>
      <c r="K16" s="441"/>
      <c r="L16" s="441"/>
      <c r="M16" s="441"/>
      <c r="N16" s="441"/>
      <c r="O16" s="441"/>
      <c r="P16" s="441"/>
      <c r="Q16" s="441"/>
      <c r="R16" s="441"/>
      <c r="S16" s="441"/>
      <c r="T16" s="441"/>
      <c r="U16" s="441"/>
      <c r="V16" s="442"/>
      <c r="W16" s="443">
        <f>W15*0.6</f>
        <v>398040</v>
      </c>
      <c r="X16" s="444"/>
      <c r="Y16" s="444"/>
      <c r="Z16" s="444"/>
      <c r="AA16" s="444"/>
      <c r="AK16" s="87"/>
    </row>
    <row r="17" spans="1:37" s="86" customFormat="1" x14ac:dyDescent="0.2">
      <c r="A17" s="440" t="s">
        <v>412</v>
      </c>
      <c r="B17" s="441"/>
      <c r="C17" s="441"/>
      <c r="D17" s="441"/>
      <c r="E17" s="441"/>
      <c r="F17" s="441"/>
      <c r="G17" s="441"/>
      <c r="H17" s="441"/>
      <c r="I17" s="441"/>
      <c r="J17" s="441"/>
      <c r="K17" s="441"/>
      <c r="L17" s="441"/>
      <c r="M17" s="441"/>
      <c r="N17" s="441"/>
      <c r="O17" s="441"/>
      <c r="P17" s="441"/>
      <c r="Q17" s="441"/>
      <c r="R17" s="441"/>
      <c r="S17" s="441"/>
      <c r="T17" s="441"/>
      <c r="U17" s="441"/>
      <c r="V17" s="442"/>
      <c r="W17" s="443">
        <f>W15-W16</f>
        <v>265360</v>
      </c>
      <c r="X17" s="444"/>
      <c r="Y17" s="444"/>
      <c r="Z17" s="444"/>
      <c r="AA17" s="444"/>
      <c r="AK17" s="87"/>
    </row>
    <row r="18" spans="1:37" s="86" customFormat="1" x14ac:dyDescent="0.2">
      <c r="A18" s="190"/>
      <c r="B18" s="190"/>
      <c r="C18" s="190"/>
      <c r="D18" s="190"/>
      <c r="E18" s="190"/>
      <c r="F18" s="190"/>
      <c r="G18" s="190"/>
      <c r="H18" s="190"/>
      <c r="I18" s="190"/>
      <c r="J18" s="190"/>
      <c r="K18" s="190"/>
      <c r="L18" s="190"/>
      <c r="M18" s="190"/>
      <c r="N18" s="190"/>
      <c r="O18" s="190"/>
      <c r="P18" s="190"/>
      <c r="Q18" s="190"/>
      <c r="R18" s="190"/>
      <c r="S18" s="190"/>
      <c r="T18" s="190"/>
      <c r="U18" s="190"/>
      <c r="V18" s="190"/>
      <c r="W18" s="191"/>
      <c r="X18" s="191"/>
      <c r="Y18" s="191"/>
      <c r="Z18" s="191"/>
      <c r="AA18" s="191"/>
      <c r="AF18" s="87"/>
      <c r="AK18" s="87"/>
    </row>
    <row r="19" spans="1:37" s="86" customFormat="1" ht="15.75" customHeight="1" x14ac:dyDescent="0.2">
      <c r="A19" s="167"/>
      <c r="B19" s="107"/>
      <c r="C19" s="107"/>
      <c r="D19" s="107"/>
      <c r="E19" s="107"/>
      <c r="F19" s="107"/>
      <c r="G19" s="107"/>
      <c r="H19" s="107"/>
      <c r="I19" s="107"/>
      <c r="J19" s="107"/>
      <c r="K19" s="107"/>
      <c r="L19" s="107"/>
      <c r="M19" s="107"/>
      <c r="N19" s="107"/>
      <c r="O19" s="107"/>
      <c r="P19" s="107"/>
      <c r="Q19" s="107"/>
      <c r="R19" s="168"/>
      <c r="S19" s="87"/>
      <c r="T19" s="87"/>
      <c r="U19" s="87"/>
      <c r="V19" s="87"/>
      <c r="W19" s="87"/>
      <c r="X19" s="87"/>
      <c r="Y19" s="87"/>
      <c r="Z19" s="87"/>
      <c r="AA19" s="87"/>
    </row>
    <row r="20" spans="1:37" x14ac:dyDescent="0.2">
      <c r="A20" s="446" t="s">
        <v>1</v>
      </c>
      <c r="B20" s="446"/>
      <c r="C20" s="446"/>
      <c r="D20" s="446"/>
      <c r="E20" s="446"/>
      <c r="F20" s="446"/>
      <c r="G20" s="446"/>
      <c r="H20" s="446"/>
      <c r="I20" s="446"/>
      <c r="J20" s="446"/>
      <c r="K20" s="446"/>
      <c r="L20" s="446"/>
      <c r="M20" s="446"/>
      <c r="N20" s="445" t="s">
        <v>351</v>
      </c>
      <c r="O20" s="445"/>
      <c r="P20" s="445"/>
      <c r="Q20" s="445"/>
      <c r="R20" s="445"/>
      <c r="S20" s="445"/>
      <c r="T20" s="445"/>
      <c r="U20" s="445"/>
      <c r="V20" s="445"/>
      <c r="W20" s="445"/>
      <c r="X20" s="445"/>
      <c r="Y20" s="445"/>
      <c r="Z20" s="445"/>
      <c r="AA20" s="445"/>
    </row>
    <row r="21" spans="1:37" x14ac:dyDescent="0.2">
      <c r="A21" s="447" t="str">
        <f>'IT 11GA (2023)'!F7</f>
        <v>মো. আব্দুল মান্নান</v>
      </c>
      <c r="B21" s="447"/>
      <c r="C21" s="447"/>
      <c r="D21" s="447"/>
      <c r="E21" s="447"/>
      <c r="F21" s="447"/>
      <c r="G21" s="447"/>
      <c r="H21" s="447"/>
      <c r="I21" s="447"/>
      <c r="J21" s="447"/>
      <c r="K21" s="447"/>
      <c r="L21" s="447"/>
      <c r="M21" s="447"/>
    </row>
    <row r="22" spans="1:37" x14ac:dyDescent="0.2">
      <c r="A22" s="160"/>
      <c r="B22" s="160"/>
      <c r="C22" s="160"/>
      <c r="D22" s="160"/>
      <c r="E22" s="160"/>
      <c r="F22" s="160"/>
      <c r="G22" s="160"/>
      <c r="H22" s="160"/>
      <c r="I22" s="160"/>
      <c r="J22" s="160"/>
      <c r="K22" s="160"/>
      <c r="L22" s="160"/>
      <c r="M22" s="160"/>
    </row>
    <row r="23" spans="1:37" x14ac:dyDescent="0.2">
      <c r="A23" s="160"/>
      <c r="B23" s="160"/>
      <c r="C23" s="160"/>
      <c r="D23" s="160"/>
      <c r="E23" s="160"/>
      <c r="F23" s="160"/>
      <c r="G23" s="160"/>
      <c r="H23" s="160"/>
      <c r="I23" s="160"/>
      <c r="J23" s="160"/>
      <c r="K23" s="160"/>
      <c r="L23" s="160"/>
      <c r="M23" s="160"/>
    </row>
    <row r="24" spans="1:37" x14ac:dyDescent="0.2">
      <c r="A24" s="160"/>
      <c r="B24" s="160"/>
      <c r="C24" s="160"/>
      <c r="D24" s="160"/>
      <c r="E24" s="160"/>
      <c r="F24" s="160"/>
      <c r="G24" s="160"/>
      <c r="H24" s="160"/>
      <c r="I24" s="160"/>
      <c r="J24" s="160"/>
      <c r="K24" s="160"/>
      <c r="L24" s="160"/>
      <c r="M24" s="160"/>
    </row>
    <row r="25" spans="1:37" x14ac:dyDescent="0.2">
      <c r="P25" s="169">
        <f>'Tax Comutation Sheet (P-3)'!C29</f>
        <v>1</v>
      </c>
      <c r="Q25" s="169">
        <f>'Tax Comutation Sheet (P-3)'!D29</f>
        <v>7</v>
      </c>
      <c r="R25" s="169" t="str">
        <f>'Tax Comutation Sheet (P-3)'!E29</f>
        <v>-</v>
      </c>
      <c r="S25" s="169">
        <f>'Tax Comutation Sheet (P-3)'!F29</f>
        <v>0</v>
      </c>
      <c r="T25" s="169">
        <f>'Tax Comutation Sheet (P-3)'!G29</f>
        <v>9</v>
      </c>
      <c r="U25" s="169" t="str">
        <f>'Tax Comutation Sheet (P-3)'!H29</f>
        <v>-</v>
      </c>
      <c r="V25" s="169">
        <f>'Tax Comutation Sheet (P-3)'!I29</f>
        <v>2</v>
      </c>
      <c r="W25" s="169">
        <f>'Tax Comutation Sheet (P-3)'!J29</f>
        <v>0</v>
      </c>
      <c r="X25" s="169">
        <f>'Tax Comutation Sheet (P-3)'!K29</f>
        <v>2</v>
      </c>
      <c r="Y25" s="169">
        <f>'Tax Comutation Sheet (P-3)'!L29</f>
        <v>3</v>
      </c>
    </row>
    <row r="27" spans="1:37" x14ac:dyDescent="0.2">
      <c r="A27" s="88"/>
      <c r="B27" s="88"/>
    </row>
    <row r="28" spans="1:37" x14ac:dyDescent="0.2">
      <c r="A28" s="445"/>
      <c r="B28" s="445"/>
      <c r="C28" s="445"/>
      <c r="D28" s="445"/>
      <c r="E28" s="445"/>
      <c r="F28" s="445"/>
      <c r="G28" s="445"/>
      <c r="H28" s="445"/>
      <c r="I28" s="445"/>
      <c r="J28" s="445"/>
      <c r="K28" s="445"/>
      <c r="L28" s="445"/>
      <c r="M28" s="445"/>
      <c r="N28" s="445"/>
      <c r="O28" s="445"/>
      <c r="P28" s="445"/>
      <c r="Q28" s="445"/>
      <c r="R28" s="445"/>
      <c r="S28" s="445"/>
      <c r="T28" s="445"/>
      <c r="U28" s="445"/>
      <c r="V28" s="445"/>
      <c r="W28" s="445"/>
      <c r="X28" s="445"/>
      <c r="Y28" s="445"/>
      <c r="Z28" s="445"/>
      <c r="AA28" s="445"/>
    </row>
  </sheetData>
  <mergeCells count="37">
    <mergeCell ref="A7:A9"/>
    <mergeCell ref="B7:N7"/>
    <mergeCell ref="O7:O9"/>
    <mergeCell ref="P7:AA7"/>
    <mergeCell ref="B8:N9"/>
    <mergeCell ref="A1:AA1"/>
    <mergeCell ref="A3:A6"/>
    <mergeCell ref="B3:N3"/>
    <mergeCell ref="O3:O6"/>
    <mergeCell ref="P3:AA3"/>
    <mergeCell ref="A28:AA28"/>
    <mergeCell ref="A20:M20"/>
    <mergeCell ref="N20:AA20"/>
    <mergeCell ref="A21:M21"/>
    <mergeCell ref="W13:AA13"/>
    <mergeCell ref="A14:B14"/>
    <mergeCell ref="C14:V14"/>
    <mergeCell ref="W14:AA14"/>
    <mergeCell ref="A15:V15"/>
    <mergeCell ref="W15:AA15"/>
    <mergeCell ref="W17:AA17"/>
    <mergeCell ref="S13:V13"/>
    <mergeCell ref="O13:R13"/>
    <mergeCell ref="A13:B13"/>
    <mergeCell ref="C13:E13"/>
    <mergeCell ref="F13:H13"/>
    <mergeCell ref="I12:N12"/>
    <mergeCell ref="I13:N13"/>
    <mergeCell ref="A16:V16"/>
    <mergeCell ref="W16:AA16"/>
    <mergeCell ref="A17:V17"/>
    <mergeCell ref="S12:V12"/>
    <mergeCell ref="O12:R12"/>
    <mergeCell ref="W12:AA12"/>
    <mergeCell ref="A12:B12"/>
    <mergeCell ref="C12:E12"/>
    <mergeCell ref="F12:H12"/>
  </mergeCells>
  <pageMargins left="0.75" right="0.75" top="0.75" bottom="0.75" header="0.5" footer="0.5"/>
  <pageSetup scale="9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0"/>
  <sheetViews>
    <sheetView view="pageBreakPreview" zoomScaleNormal="100" zoomScaleSheetLayoutView="100" workbookViewId="0">
      <selection activeCell="AI17" sqref="AI17"/>
    </sheetView>
  </sheetViews>
  <sheetFormatPr defaultRowHeight="21.75" x14ac:dyDescent="0.2"/>
  <cols>
    <col min="1" max="1" width="4.28515625" style="111" customWidth="1"/>
    <col min="2" max="2" width="3.28515625" style="111" customWidth="1"/>
    <col min="3" max="11" width="3.28515625" style="110" customWidth="1"/>
    <col min="12" max="12" width="3.85546875" style="110" customWidth="1"/>
    <col min="13" max="14" width="3.28515625" style="110" customWidth="1"/>
    <col min="15" max="15" width="4.140625" style="110" customWidth="1"/>
    <col min="16" max="27" width="3.28515625" style="110" customWidth="1"/>
    <col min="28" max="31" width="4.7109375" style="110" customWidth="1"/>
    <col min="32" max="40" width="8.85546875" style="110"/>
    <col min="41" max="41" width="13.5703125" style="110" bestFit="1" customWidth="1"/>
    <col min="42" max="256" width="8.85546875" style="110"/>
    <col min="257" max="257" width="4.28515625" style="110" customWidth="1"/>
    <col min="258" max="267" width="3.28515625" style="110" customWidth="1"/>
    <col min="268" max="268" width="3.85546875" style="110" customWidth="1"/>
    <col min="269" max="270" width="3.28515625" style="110" customWidth="1"/>
    <col min="271" max="271" width="4.140625" style="110" customWidth="1"/>
    <col min="272" max="283" width="3.28515625" style="110" customWidth="1"/>
    <col min="284" max="287" width="4.7109375" style="110" customWidth="1"/>
    <col min="288" max="296" width="8.85546875" style="110"/>
    <col min="297" max="297" width="13.5703125" style="110" bestFit="1" customWidth="1"/>
    <col min="298" max="512" width="8.85546875" style="110"/>
    <col min="513" max="513" width="4.28515625" style="110" customWidth="1"/>
    <col min="514" max="523" width="3.28515625" style="110" customWidth="1"/>
    <col min="524" max="524" width="3.85546875" style="110" customWidth="1"/>
    <col min="525" max="526" width="3.28515625" style="110" customWidth="1"/>
    <col min="527" max="527" width="4.140625" style="110" customWidth="1"/>
    <col min="528" max="539" width="3.28515625" style="110" customWidth="1"/>
    <col min="540" max="543" width="4.7109375" style="110" customWidth="1"/>
    <col min="544" max="552" width="8.85546875" style="110"/>
    <col min="553" max="553" width="13.5703125" style="110" bestFit="1" customWidth="1"/>
    <col min="554" max="768" width="8.85546875" style="110"/>
    <col min="769" max="769" width="4.28515625" style="110" customWidth="1"/>
    <col min="770" max="779" width="3.28515625" style="110" customWidth="1"/>
    <col min="780" max="780" width="3.85546875" style="110" customWidth="1"/>
    <col min="781" max="782" width="3.28515625" style="110" customWidth="1"/>
    <col min="783" max="783" width="4.140625" style="110" customWidth="1"/>
    <col min="784" max="795" width="3.28515625" style="110" customWidth="1"/>
    <col min="796" max="799" width="4.7109375" style="110" customWidth="1"/>
    <col min="800" max="808" width="8.85546875" style="110"/>
    <col min="809" max="809" width="13.5703125" style="110" bestFit="1" customWidth="1"/>
    <col min="810" max="1024" width="8.85546875" style="110"/>
    <col min="1025" max="1025" width="4.28515625" style="110" customWidth="1"/>
    <col min="1026" max="1035" width="3.28515625" style="110" customWidth="1"/>
    <col min="1036" max="1036" width="3.85546875" style="110" customWidth="1"/>
    <col min="1037" max="1038" width="3.28515625" style="110" customWidth="1"/>
    <col min="1039" max="1039" width="4.140625" style="110" customWidth="1"/>
    <col min="1040" max="1051" width="3.28515625" style="110" customWidth="1"/>
    <col min="1052" max="1055" width="4.7109375" style="110" customWidth="1"/>
    <col min="1056" max="1064" width="8.85546875" style="110"/>
    <col min="1065" max="1065" width="13.5703125" style="110" bestFit="1" customWidth="1"/>
    <col min="1066" max="1280" width="8.85546875" style="110"/>
    <col min="1281" max="1281" width="4.28515625" style="110" customWidth="1"/>
    <col min="1282" max="1291" width="3.28515625" style="110" customWidth="1"/>
    <col min="1292" max="1292" width="3.85546875" style="110" customWidth="1"/>
    <col min="1293" max="1294" width="3.28515625" style="110" customWidth="1"/>
    <col min="1295" max="1295" width="4.140625" style="110" customWidth="1"/>
    <col min="1296" max="1307" width="3.28515625" style="110" customWidth="1"/>
    <col min="1308" max="1311" width="4.7109375" style="110" customWidth="1"/>
    <col min="1312" max="1320" width="8.85546875" style="110"/>
    <col min="1321" max="1321" width="13.5703125" style="110" bestFit="1" customWidth="1"/>
    <col min="1322" max="1536" width="8.85546875" style="110"/>
    <col min="1537" max="1537" width="4.28515625" style="110" customWidth="1"/>
    <col min="1538" max="1547" width="3.28515625" style="110" customWidth="1"/>
    <col min="1548" max="1548" width="3.85546875" style="110" customWidth="1"/>
    <col min="1549" max="1550" width="3.28515625" style="110" customWidth="1"/>
    <col min="1551" max="1551" width="4.140625" style="110" customWidth="1"/>
    <col min="1552" max="1563" width="3.28515625" style="110" customWidth="1"/>
    <col min="1564" max="1567" width="4.7109375" style="110" customWidth="1"/>
    <col min="1568" max="1576" width="8.85546875" style="110"/>
    <col min="1577" max="1577" width="13.5703125" style="110" bestFit="1" customWidth="1"/>
    <col min="1578" max="1792" width="8.85546875" style="110"/>
    <col min="1793" max="1793" width="4.28515625" style="110" customWidth="1"/>
    <col min="1794" max="1803" width="3.28515625" style="110" customWidth="1"/>
    <col min="1804" max="1804" width="3.85546875" style="110" customWidth="1"/>
    <col min="1805" max="1806" width="3.28515625" style="110" customWidth="1"/>
    <col min="1807" max="1807" width="4.140625" style="110" customWidth="1"/>
    <col min="1808" max="1819" width="3.28515625" style="110" customWidth="1"/>
    <col min="1820" max="1823" width="4.7109375" style="110" customWidth="1"/>
    <col min="1824" max="1832" width="8.85546875" style="110"/>
    <col min="1833" max="1833" width="13.5703125" style="110" bestFit="1" customWidth="1"/>
    <col min="1834" max="2048" width="8.85546875" style="110"/>
    <col min="2049" max="2049" width="4.28515625" style="110" customWidth="1"/>
    <col min="2050" max="2059" width="3.28515625" style="110" customWidth="1"/>
    <col min="2060" max="2060" width="3.85546875" style="110" customWidth="1"/>
    <col min="2061" max="2062" width="3.28515625" style="110" customWidth="1"/>
    <col min="2063" max="2063" width="4.140625" style="110" customWidth="1"/>
    <col min="2064" max="2075" width="3.28515625" style="110" customWidth="1"/>
    <col min="2076" max="2079" width="4.7109375" style="110" customWidth="1"/>
    <col min="2080" max="2088" width="8.85546875" style="110"/>
    <col min="2089" max="2089" width="13.5703125" style="110" bestFit="1" customWidth="1"/>
    <col min="2090" max="2304" width="8.85546875" style="110"/>
    <col min="2305" max="2305" width="4.28515625" style="110" customWidth="1"/>
    <col min="2306" max="2315" width="3.28515625" style="110" customWidth="1"/>
    <col min="2316" max="2316" width="3.85546875" style="110" customWidth="1"/>
    <col min="2317" max="2318" width="3.28515625" style="110" customWidth="1"/>
    <col min="2319" max="2319" width="4.140625" style="110" customWidth="1"/>
    <col min="2320" max="2331" width="3.28515625" style="110" customWidth="1"/>
    <col min="2332" max="2335" width="4.7109375" style="110" customWidth="1"/>
    <col min="2336" max="2344" width="8.85546875" style="110"/>
    <col min="2345" max="2345" width="13.5703125" style="110" bestFit="1" customWidth="1"/>
    <col min="2346" max="2560" width="8.85546875" style="110"/>
    <col min="2561" max="2561" width="4.28515625" style="110" customWidth="1"/>
    <col min="2562" max="2571" width="3.28515625" style="110" customWidth="1"/>
    <col min="2572" max="2572" width="3.85546875" style="110" customWidth="1"/>
    <col min="2573" max="2574" width="3.28515625" style="110" customWidth="1"/>
    <col min="2575" max="2575" width="4.140625" style="110" customWidth="1"/>
    <col min="2576" max="2587" width="3.28515625" style="110" customWidth="1"/>
    <col min="2588" max="2591" width="4.7109375" style="110" customWidth="1"/>
    <col min="2592" max="2600" width="8.85546875" style="110"/>
    <col min="2601" max="2601" width="13.5703125" style="110" bestFit="1" customWidth="1"/>
    <col min="2602" max="2816" width="8.85546875" style="110"/>
    <col min="2817" max="2817" width="4.28515625" style="110" customWidth="1"/>
    <col min="2818" max="2827" width="3.28515625" style="110" customWidth="1"/>
    <col min="2828" max="2828" width="3.85546875" style="110" customWidth="1"/>
    <col min="2829" max="2830" width="3.28515625" style="110" customWidth="1"/>
    <col min="2831" max="2831" width="4.140625" style="110" customWidth="1"/>
    <col min="2832" max="2843" width="3.28515625" style="110" customWidth="1"/>
    <col min="2844" max="2847" width="4.7109375" style="110" customWidth="1"/>
    <col min="2848" max="2856" width="8.85546875" style="110"/>
    <col min="2857" max="2857" width="13.5703125" style="110" bestFit="1" customWidth="1"/>
    <col min="2858" max="3072" width="8.85546875" style="110"/>
    <col min="3073" max="3073" width="4.28515625" style="110" customWidth="1"/>
    <col min="3074" max="3083" width="3.28515625" style="110" customWidth="1"/>
    <col min="3084" max="3084" width="3.85546875" style="110" customWidth="1"/>
    <col min="3085" max="3086" width="3.28515625" style="110" customWidth="1"/>
    <col min="3087" max="3087" width="4.140625" style="110" customWidth="1"/>
    <col min="3088" max="3099" width="3.28515625" style="110" customWidth="1"/>
    <col min="3100" max="3103" width="4.7109375" style="110" customWidth="1"/>
    <col min="3104" max="3112" width="8.85546875" style="110"/>
    <col min="3113" max="3113" width="13.5703125" style="110" bestFit="1" customWidth="1"/>
    <col min="3114" max="3328" width="8.85546875" style="110"/>
    <col min="3329" max="3329" width="4.28515625" style="110" customWidth="1"/>
    <col min="3330" max="3339" width="3.28515625" style="110" customWidth="1"/>
    <col min="3340" max="3340" width="3.85546875" style="110" customWidth="1"/>
    <col min="3341" max="3342" width="3.28515625" style="110" customWidth="1"/>
    <col min="3343" max="3343" width="4.140625" style="110" customWidth="1"/>
    <col min="3344" max="3355" width="3.28515625" style="110" customWidth="1"/>
    <col min="3356" max="3359" width="4.7109375" style="110" customWidth="1"/>
    <col min="3360" max="3368" width="8.85546875" style="110"/>
    <col min="3369" max="3369" width="13.5703125" style="110" bestFit="1" customWidth="1"/>
    <col min="3370" max="3584" width="8.85546875" style="110"/>
    <col min="3585" max="3585" width="4.28515625" style="110" customWidth="1"/>
    <col min="3586" max="3595" width="3.28515625" style="110" customWidth="1"/>
    <col min="3596" max="3596" width="3.85546875" style="110" customWidth="1"/>
    <col min="3597" max="3598" width="3.28515625" style="110" customWidth="1"/>
    <col min="3599" max="3599" width="4.140625" style="110" customWidth="1"/>
    <col min="3600" max="3611" width="3.28515625" style="110" customWidth="1"/>
    <col min="3612" max="3615" width="4.7109375" style="110" customWidth="1"/>
    <col min="3616" max="3624" width="8.85546875" style="110"/>
    <col min="3625" max="3625" width="13.5703125" style="110" bestFit="1" customWidth="1"/>
    <col min="3626" max="3840" width="8.85546875" style="110"/>
    <col min="3841" max="3841" width="4.28515625" style="110" customWidth="1"/>
    <col min="3842" max="3851" width="3.28515625" style="110" customWidth="1"/>
    <col min="3852" max="3852" width="3.85546875" style="110" customWidth="1"/>
    <col min="3853" max="3854" width="3.28515625" style="110" customWidth="1"/>
    <col min="3855" max="3855" width="4.140625" style="110" customWidth="1"/>
    <col min="3856" max="3867" width="3.28515625" style="110" customWidth="1"/>
    <col min="3868" max="3871" width="4.7109375" style="110" customWidth="1"/>
    <col min="3872" max="3880" width="8.85546875" style="110"/>
    <col min="3881" max="3881" width="13.5703125" style="110" bestFit="1" customWidth="1"/>
    <col min="3882" max="4096" width="8.85546875" style="110"/>
    <col min="4097" max="4097" width="4.28515625" style="110" customWidth="1"/>
    <col min="4098" max="4107" width="3.28515625" style="110" customWidth="1"/>
    <col min="4108" max="4108" width="3.85546875" style="110" customWidth="1"/>
    <col min="4109" max="4110" width="3.28515625" style="110" customWidth="1"/>
    <col min="4111" max="4111" width="4.140625" style="110" customWidth="1"/>
    <col min="4112" max="4123" width="3.28515625" style="110" customWidth="1"/>
    <col min="4124" max="4127" width="4.7109375" style="110" customWidth="1"/>
    <col min="4128" max="4136" width="8.85546875" style="110"/>
    <col min="4137" max="4137" width="13.5703125" style="110" bestFit="1" customWidth="1"/>
    <col min="4138" max="4352" width="8.85546875" style="110"/>
    <col min="4353" max="4353" width="4.28515625" style="110" customWidth="1"/>
    <col min="4354" max="4363" width="3.28515625" style="110" customWidth="1"/>
    <col min="4364" max="4364" width="3.85546875" style="110" customWidth="1"/>
    <col min="4365" max="4366" width="3.28515625" style="110" customWidth="1"/>
    <col min="4367" max="4367" width="4.140625" style="110" customWidth="1"/>
    <col min="4368" max="4379" width="3.28515625" style="110" customWidth="1"/>
    <col min="4380" max="4383" width="4.7109375" style="110" customWidth="1"/>
    <col min="4384" max="4392" width="8.85546875" style="110"/>
    <col min="4393" max="4393" width="13.5703125" style="110" bestFit="1" customWidth="1"/>
    <col min="4394" max="4608" width="8.85546875" style="110"/>
    <col min="4609" max="4609" width="4.28515625" style="110" customWidth="1"/>
    <col min="4610" max="4619" width="3.28515625" style="110" customWidth="1"/>
    <col min="4620" max="4620" width="3.85546875" style="110" customWidth="1"/>
    <col min="4621" max="4622" width="3.28515625" style="110" customWidth="1"/>
    <col min="4623" max="4623" width="4.140625" style="110" customWidth="1"/>
    <col min="4624" max="4635" width="3.28515625" style="110" customWidth="1"/>
    <col min="4636" max="4639" width="4.7109375" style="110" customWidth="1"/>
    <col min="4640" max="4648" width="8.85546875" style="110"/>
    <col min="4649" max="4649" width="13.5703125" style="110" bestFit="1" customWidth="1"/>
    <col min="4650" max="4864" width="8.85546875" style="110"/>
    <col min="4865" max="4865" width="4.28515625" style="110" customWidth="1"/>
    <col min="4866" max="4875" width="3.28515625" style="110" customWidth="1"/>
    <col min="4876" max="4876" width="3.85546875" style="110" customWidth="1"/>
    <col min="4877" max="4878" width="3.28515625" style="110" customWidth="1"/>
    <col min="4879" max="4879" width="4.140625" style="110" customWidth="1"/>
    <col min="4880" max="4891" width="3.28515625" style="110" customWidth="1"/>
    <col min="4892" max="4895" width="4.7109375" style="110" customWidth="1"/>
    <col min="4896" max="4904" width="8.85546875" style="110"/>
    <col min="4905" max="4905" width="13.5703125" style="110" bestFit="1" customWidth="1"/>
    <col min="4906" max="5120" width="8.85546875" style="110"/>
    <col min="5121" max="5121" width="4.28515625" style="110" customWidth="1"/>
    <col min="5122" max="5131" width="3.28515625" style="110" customWidth="1"/>
    <col min="5132" max="5132" width="3.85546875" style="110" customWidth="1"/>
    <col min="5133" max="5134" width="3.28515625" style="110" customWidth="1"/>
    <col min="5135" max="5135" width="4.140625" style="110" customWidth="1"/>
    <col min="5136" max="5147" width="3.28515625" style="110" customWidth="1"/>
    <col min="5148" max="5151" width="4.7109375" style="110" customWidth="1"/>
    <col min="5152" max="5160" width="8.85546875" style="110"/>
    <col min="5161" max="5161" width="13.5703125" style="110" bestFit="1" customWidth="1"/>
    <col min="5162" max="5376" width="8.85546875" style="110"/>
    <col min="5377" max="5377" width="4.28515625" style="110" customWidth="1"/>
    <col min="5378" max="5387" width="3.28515625" style="110" customWidth="1"/>
    <col min="5388" max="5388" width="3.85546875" style="110" customWidth="1"/>
    <col min="5389" max="5390" width="3.28515625" style="110" customWidth="1"/>
    <col min="5391" max="5391" width="4.140625" style="110" customWidth="1"/>
    <col min="5392" max="5403" width="3.28515625" style="110" customWidth="1"/>
    <col min="5404" max="5407" width="4.7109375" style="110" customWidth="1"/>
    <col min="5408" max="5416" width="8.85546875" style="110"/>
    <col min="5417" max="5417" width="13.5703125" style="110" bestFit="1" customWidth="1"/>
    <col min="5418" max="5632" width="8.85546875" style="110"/>
    <col min="5633" max="5633" width="4.28515625" style="110" customWidth="1"/>
    <col min="5634" max="5643" width="3.28515625" style="110" customWidth="1"/>
    <col min="5644" max="5644" width="3.85546875" style="110" customWidth="1"/>
    <col min="5645" max="5646" width="3.28515625" style="110" customWidth="1"/>
    <col min="5647" max="5647" width="4.140625" style="110" customWidth="1"/>
    <col min="5648" max="5659" width="3.28515625" style="110" customWidth="1"/>
    <col min="5660" max="5663" width="4.7109375" style="110" customWidth="1"/>
    <col min="5664" max="5672" width="8.85546875" style="110"/>
    <col min="5673" max="5673" width="13.5703125" style="110" bestFit="1" customWidth="1"/>
    <col min="5674" max="5888" width="8.85546875" style="110"/>
    <col min="5889" max="5889" width="4.28515625" style="110" customWidth="1"/>
    <col min="5890" max="5899" width="3.28515625" style="110" customWidth="1"/>
    <col min="5900" max="5900" width="3.85546875" style="110" customWidth="1"/>
    <col min="5901" max="5902" width="3.28515625" style="110" customWidth="1"/>
    <col min="5903" max="5903" width="4.140625" style="110" customWidth="1"/>
    <col min="5904" max="5915" width="3.28515625" style="110" customWidth="1"/>
    <col min="5916" max="5919" width="4.7109375" style="110" customWidth="1"/>
    <col min="5920" max="5928" width="8.85546875" style="110"/>
    <col min="5929" max="5929" width="13.5703125" style="110" bestFit="1" customWidth="1"/>
    <col min="5930" max="6144" width="8.85546875" style="110"/>
    <col min="6145" max="6145" width="4.28515625" style="110" customWidth="1"/>
    <col min="6146" max="6155" width="3.28515625" style="110" customWidth="1"/>
    <col min="6156" max="6156" width="3.85546875" style="110" customWidth="1"/>
    <col min="6157" max="6158" width="3.28515625" style="110" customWidth="1"/>
    <col min="6159" max="6159" width="4.140625" style="110" customWidth="1"/>
    <col min="6160" max="6171" width="3.28515625" style="110" customWidth="1"/>
    <col min="6172" max="6175" width="4.7109375" style="110" customWidth="1"/>
    <col min="6176" max="6184" width="8.85546875" style="110"/>
    <col min="6185" max="6185" width="13.5703125" style="110" bestFit="1" customWidth="1"/>
    <col min="6186" max="6400" width="8.85546875" style="110"/>
    <col min="6401" max="6401" width="4.28515625" style="110" customWidth="1"/>
    <col min="6402" max="6411" width="3.28515625" style="110" customWidth="1"/>
    <col min="6412" max="6412" width="3.85546875" style="110" customWidth="1"/>
    <col min="6413" max="6414" width="3.28515625" style="110" customWidth="1"/>
    <col min="6415" max="6415" width="4.140625" style="110" customWidth="1"/>
    <col min="6416" max="6427" width="3.28515625" style="110" customWidth="1"/>
    <col min="6428" max="6431" width="4.7109375" style="110" customWidth="1"/>
    <col min="6432" max="6440" width="8.85546875" style="110"/>
    <col min="6441" max="6441" width="13.5703125" style="110" bestFit="1" customWidth="1"/>
    <col min="6442" max="6656" width="8.85546875" style="110"/>
    <col min="6657" max="6657" width="4.28515625" style="110" customWidth="1"/>
    <col min="6658" max="6667" width="3.28515625" style="110" customWidth="1"/>
    <col min="6668" max="6668" width="3.85546875" style="110" customWidth="1"/>
    <col min="6669" max="6670" width="3.28515625" style="110" customWidth="1"/>
    <col min="6671" max="6671" width="4.140625" style="110" customWidth="1"/>
    <col min="6672" max="6683" width="3.28515625" style="110" customWidth="1"/>
    <col min="6684" max="6687" width="4.7109375" style="110" customWidth="1"/>
    <col min="6688" max="6696" width="8.85546875" style="110"/>
    <col min="6697" max="6697" width="13.5703125" style="110" bestFit="1" customWidth="1"/>
    <col min="6698" max="6912" width="8.85546875" style="110"/>
    <col min="6913" max="6913" width="4.28515625" style="110" customWidth="1"/>
    <col min="6914" max="6923" width="3.28515625" style="110" customWidth="1"/>
    <col min="6924" max="6924" width="3.85546875" style="110" customWidth="1"/>
    <col min="6925" max="6926" width="3.28515625" style="110" customWidth="1"/>
    <col min="6927" max="6927" width="4.140625" style="110" customWidth="1"/>
    <col min="6928" max="6939" width="3.28515625" style="110" customWidth="1"/>
    <col min="6940" max="6943" width="4.7109375" style="110" customWidth="1"/>
    <col min="6944" max="6952" width="8.85546875" style="110"/>
    <col min="6953" max="6953" width="13.5703125" style="110" bestFit="1" customWidth="1"/>
    <col min="6954" max="7168" width="8.85546875" style="110"/>
    <col min="7169" max="7169" width="4.28515625" style="110" customWidth="1"/>
    <col min="7170" max="7179" width="3.28515625" style="110" customWidth="1"/>
    <col min="7180" max="7180" width="3.85546875" style="110" customWidth="1"/>
    <col min="7181" max="7182" width="3.28515625" style="110" customWidth="1"/>
    <col min="7183" max="7183" width="4.140625" style="110" customWidth="1"/>
    <col min="7184" max="7195" width="3.28515625" style="110" customWidth="1"/>
    <col min="7196" max="7199" width="4.7109375" style="110" customWidth="1"/>
    <col min="7200" max="7208" width="8.85546875" style="110"/>
    <col min="7209" max="7209" width="13.5703125" style="110" bestFit="1" customWidth="1"/>
    <col min="7210" max="7424" width="8.85546875" style="110"/>
    <col min="7425" max="7425" width="4.28515625" style="110" customWidth="1"/>
    <col min="7426" max="7435" width="3.28515625" style="110" customWidth="1"/>
    <col min="7436" max="7436" width="3.85546875" style="110" customWidth="1"/>
    <col min="7437" max="7438" width="3.28515625" style="110" customWidth="1"/>
    <col min="7439" max="7439" width="4.140625" style="110" customWidth="1"/>
    <col min="7440" max="7451" width="3.28515625" style="110" customWidth="1"/>
    <col min="7452" max="7455" width="4.7109375" style="110" customWidth="1"/>
    <col min="7456" max="7464" width="8.85546875" style="110"/>
    <col min="7465" max="7465" width="13.5703125" style="110" bestFit="1" customWidth="1"/>
    <col min="7466" max="7680" width="8.85546875" style="110"/>
    <col min="7681" max="7681" width="4.28515625" style="110" customWidth="1"/>
    <col min="7682" max="7691" width="3.28515625" style="110" customWidth="1"/>
    <col min="7692" max="7692" width="3.85546875" style="110" customWidth="1"/>
    <col min="7693" max="7694" width="3.28515625" style="110" customWidth="1"/>
    <col min="7695" max="7695" width="4.140625" style="110" customWidth="1"/>
    <col min="7696" max="7707" width="3.28515625" style="110" customWidth="1"/>
    <col min="7708" max="7711" width="4.7109375" style="110" customWidth="1"/>
    <col min="7712" max="7720" width="8.85546875" style="110"/>
    <col min="7721" max="7721" width="13.5703125" style="110" bestFit="1" customWidth="1"/>
    <col min="7722" max="7936" width="8.85546875" style="110"/>
    <col min="7937" max="7937" width="4.28515625" style="110" customWidth="1"/>
    <col min="7938" max="7947" width="3.28515625" style="110" customWidth="1"/>
    <col min="7948" max="7948" width="3.85546875" style="110" customWidth="1"/>
    <col min="7949" max="7950" width="3.28515625" style="110" customWidth="1"/>
    <col min="7951" max="7951" width="4.140625" style="110" customWidth="1"/>
    <col min="7952" max="7963" width="3.28515625" style="110" customWidth="1"/>
    <col min="7964" max="7967" width="4.7109375" style="110" customWidth="1"/>
    <col min="7968" max="7976" width="8.85546875" style="110"/>
    <col min="7977" max="7977" width="13.5703125" style="110" bestFit="1" customWidth="1"/>
    <col min="7978" max="8192" width="8.85546875" style="110"/>
    <col min="8193" max="8193" width="4.28515625" style="110" customWidth="1"/>
    <col min="8194" max="8203" width="3.28515625" style="110" customWidth="1"/>
    <col min="8204" max="8204" width="3.85546875" style="110" customWidth="1"/>
    <col min="8205" max="8206" width="3.28515625" style="110" customWidth="1"/>
    <col min="8207" max="8207" width="4.140625" style="110" customWidth="1"/>
    <col min="8208" max="8219" width="3.28515625" style="110" customWidth="1"/>
    <col min="8220" max="8223" width="4.7109375" style="110" customWidth="1"/>
    <col min="8224" max="8232" width="8.85546875" style="110"/>
    <col min="8233" max="8233" width="13.5703125" style="110" bestFit="1" customWidth="1"/>
    <col min="8234" max="8448" width="8.85546875" style="110"/>
    <col min="8449" max="8449" width="4.28515625" style="110" customWidth="1"/>
    <col min="8450" max="8459" width="3.28515625" style="110" customWidth="1"/>
    <col min="8460" max="8460" width="3.85546875" style="110" customWidth="1"/>
    <col min="8461" max="8462" width="3.28515625" style="110" customWidth="1"/>
    <col min="8463" max="8463" width="4.140625" style="110" customWidth="1"/>
    <col min="8464" max="8475" width="3.28515625" style="110" customWidth="1"/>
    <col min="8476" max="8479" width="4.7109375" style="110" customWidth="1"/>
    <col min="8480" max="8488" width="8.85546875" style="110"/>
    <col min="8489" max="8489" width="13.5703125" style="110" bestFit="1" customWidth="1"/>
    <col min="8490" max="8704" width="8.85546875" style="110"/>
    <col min="8705" max="8705" width="4.28515625" style="110" customWidth="1"/>
    <col min="8706" max="8715" width="3.28515625" style="110" customWidth="1"/>
    <col min="8716" max="8716" width="3.85546875" style="110" customWidth="1"/>
    <col min="8717" max="8718" width="3.28515625" style="110" customWidth="1"/>
    <col min="8719" max="8719" width="4.140625" style="110" customWidth="1"/>
    <col min="8720" max="8731" width="3.28515625" style="110" customWidth="1"/>
    <col min="8732" max="8735" width="4.7109375" style="110" customWidth="1"/>
    <col min="8736" max="8744" width="8.85546875" style="110"/>
    <col min="8745" max="8745" width="13.5703125" style="110" bestFit="1" customWidth="1"/>
    <col min="8746" max="8960" width="8.85546875" style="110"/>
    <col min="8961" max="8961" width="4.28515625" style="110" customWidth="1"/>
    <col min="8962" max="8971" width="3.28515625" style="110" customWidth="1"/>
    <col min="8972" max="8972" width="3.85546875" style="110" customWidth="1"/>
    <col min="8973" max="8974" width="3.28515625" style="110" customWidth="1"/>
    <col min="8975" max="8975" width="4.140625" style="110" customWidth="1"/>
    <col min="8976" max="8987" width="3.28515625" style="110" customWidth="1"/>
    <col min="8988" max="8991" width="4.7109375" style="110" customWidth="1"/>
    <col min="8992" max="9000" width="8.85546875" style="110"/>
    <col min="9001" max="9001" width="13.5703125" style="110" bestFit="1" customWidth="1"/>
    <col min="9002" max="9216" width="8.85546875" style="110"/>
    <col min="9217" max="9217" width="4.28515625" style="110" customWidth="1"/>
    <col min="9218" max="9227" width="3.28515625" style="110" customWidth="1"/>
    <col min="9228" max="9228" width="3.85546875" style="110" customWidth="1"/>
    <col min="9229" max="9230" width="3.28515625" style="110" customWidth="1"/>
    <col min="9231" max="9231" width="4.140625" style="110" customWidth="1"/>
    <col min="9232" max="9243" width="3.28515625" style="110" customWidth="1"/>
    <col min="9244" max="9247" width="4.7109375" style="110" customWidth="1"/>
    <col min="9248" max="9256" width="8.85546875" style="110"/>
    <col min="9257" max="9257" width="13.5703125" style="110" bestFit="1" customWidth="1"/>
    <col min="9258" max="9472" width="8.85546875" style="110"/>
    <col min="9473" max="9473" width="4.28515625" style="110" customWidth="1"/>
    <col min="9474" max="9483" width="3.28515625" style="110" customWidth="1"/>
    <col min="9484" max="9484" width="3.85546875" style="110" customWidth="1"/>
    <col min="9485" max="9486" width="3.28515625" style="110" customWidth="1"/>
    <col min="9487" max="9487" width="4.140625" style="110" customWidth="1"/>
    <col min="9488" max="9499" width="3.28515625" style="110" customWidth="1"/>
    <col min="9500" max="9503" width="4.7109375" style="110" customWidth="1"/>
    <col min="9504" max="9512" width="8.85546875" style="110"/>
    <col min="9513" max="9513" width="13.5703125" style="110" bestFit="1" customWidth="1"/>
    <col min="9514" max="9728" width="8.85546875" style="110"/>
    <col min="9729" max="9729" width="4.28515625" style="110" customWidth="1"/>
    <col min="9730" max="9739" width="3.28515625" style="110" customWidth="1"/>
    <col min="9740" max="9740" width="3.85546875" style="110" customWidth="1"/>
    <col min="9741" max="9742" width="3.28515625" style="110" customWidth="1"/>
    <col min="9743" max="9743" width="4.140625" style="110" customWidth="1"/>
    <col min="9744" max="9755" width="3.28515625" style="110" customWidth="1"/>
    <col min="9756" max="9759" width="4.7109375" style="110" customWidth="1"/>
    <col min="9760" max="9768" width="8.85546875" style="110"/>
    <col min="9769" max="9769" width="13.5703125" style="110" bestFit="1" customWidth="1"/>
    <col min="9770" max="9984" width="8.85546875" style="110"/>
    <col min="9985" max="9985" width="4.28515625" style="110" customWidth="1"/>
    <col min="9986" max="9995" width="3.28515625" style="110" customWidth="1"/>
    <col min="9996" max="9996" width="3.85546875" style="110" customWidth="1"/>
    <col min="9997" max="9998" width="3.28515625" style="110" customWidth="1"/>
    <col min="9999" max="9999" width="4.140625" style="110" customWidth="1"/>
    <col min="10000" max="10011" width="3.28515625" style="110" customWidth="1"/>
    <col min="10012" max="10015" width="4.7109375" style="110" customWidth="1"/>
    <col min="10016" max="10024" width="8.85546875" style="110"/>
    <col min="10025" max="10025" width="13.5703125" style="110" bestFit="1" customWidth="1"/>
    <col min="10026" max="10240" width="8.85546875" style="110"/>
    <col min="10241" max="10241" width="4.28515625" style="110" customWidth="1"/>
    <col min="10242" max="10251" width="3.28515625" style="110" customWidth="1"/>
    <col min="10252" max="10252" width="3.85546875" style="110" customWidth="1"/>
    <col min="10253" max="10254" width="3.28515625" style="110" customWidth="1"/>
    <col min="10255" max="10255" width="4.140625" style="110" customWidth="1"/>
    <col min="10256" max="10267" width="3.28515625" style="110" customWidth="1"/>
    <col min="10268" max="10271" width="4.7109375" style="110" customWidth="1"/>
    <col min="10272" max="10280" width="8.85546875" style="110"/>
    <col min="10281" max="10281" width="13.5703125" style="110" bestFit="1" customWidth="1"/>
    <col min="10282" max="10496" width="8.85546875" style="110"/>
    <col min="10497" max="10497" width="4.28515625" style="110" customWidth="1"/>
    <col min="10498" max="10507" width="3.28515625" style="110" customWidth="1"/>
    <col min="10508" max="10508" width="3.85546875" style="110" customWidth="1"/>
    <col min="10509" max="10510" width="3.28515625" style="110" customWidth="1"/>
    <col min="10511" max="10511" width="4.140625" style="110" customWidth="1"/>
    <col min="10512" max="10523" width="3.28515625" style="110" customWidth="1"/>
    <col min="10524" max="10527" width="4.7109375" style="110" customWidth="1"/>
    <col min="10528" max="10536" width="8.85546875" style="110"/>
    <col min="10537" max="10537" width="13.5703125" style="110" bestFit="1" customWidth="1"/>
    <col min="10538" max="10752" width="8.85546875" style="110"/>
    <col min="10753" max="10753" width="4.28515625" style="110" customWidth="1"/>
    <col min="10754" max="10763" width="3.28515625" style="110" customWidth="1"/>
    <col min="10764" max="10764" width="3.85546875" style="110" customWidth="1"/>
    <col min="10765" max="10766" width="3.28515625" style="110" customWidth="1"/>
    <col min="10767" max="10767" width="4.140625" style="110" customWidth="1"/>
    <col min="10768" max="10779" width="3.28515625" style="110" customWidth="1"/>
    <col min="10780" max="10783" width="4.7109375" style="110" customWidth="1"/>
    <col min="10784" max="10792" width="8.85546875" style="110"/>
    <col min="10793" max="10793" width="13.5703125" style="110" bestFit="1" customWidth="1"/>
    <col min="10794" max="11008" width="8.85546875" style="110"/>
    <col min="11009" max="11009" width="4.28515625" style="110" customWidth="1"/>
    <col min="11010" max="11019" width="3.28515625" style="110" customWidth="1"/>
    <col min="11020" max="11020" width="3.85546875" style="110" customWidth="1"/>
    <col min="11021" max="11022" width="3.28515625" style="110" customWidth="1"/>
    <col min="11023" max="11023" width="4.140625" style="110" customWidth="1"/>
    <col min="11024" max="11035" width="3.28515625" style="110" customWidth="1"/>
    <col min="11036" max="11039" width="4.7109375" style="110" customWidth="1"/>
    <col min="11040" max="11048" width="8.85546875" style="110"/>
    <col min="11049" max="11049" width="13.5703125" style="110" bestFit="1" customWidth="1"/>
    <col min="11050" max="11264" width="8.85546875" style="110"/>
    <col min="11265" max="11265" width="4.28515625" style="110" customWidth="1"/>
    <col min="11266" max="11275" width="3.28515625" style="110" customWidth="1"/>
    <col min="11276" max="11276" width="3.85546875" style="110" customWidth="1"/>
    <col min="11277" max="11278" width="3.28515625" style="110" customWidth="1"/>
    <col min="11279" max="11279" width="4.140625" style="110" customWidth="1"/>
    <col min="11280" max="11291" width="3.28515625" style="110" customWidth="1"/>
    <col min="11292" max="11295" width="4.7109375" style="110" customWidth="1"/>
    <col min="11296" max="11304" width="8.85546875" style="110"/>
    <col min="11305" max="11305" width="13.5703125" style="110" bestFit="1" customWidth="1"/>
    <col min="11306" max="11520" width="8.85546875" style="110"/>
    <col min="11521" max="11521" width="4.28515625" style="110" customWidth="1"/>
    <col min="11522" max="11531" width="3.28515625" style="110" customWidth="1"/>
    <col min="11532" max="11532" width="3.85546875" style="110" customWidth="1"/>
    <col min="11533" max="11534" width="3.28515625" style="110" customWidth="1"/>
    <col min="11535" max="11535" width="4.140625" style="110" customWidth="1"/>
    <col min="11536" max="11547" width="3.28515625" style="110" customWidth="1"/>
    <col min="11548" max="11551" width="4.7109375" style="110" customWidth="1"/>
    <col min="11552" max="11560" width="8.85546875" style="110"/>
    <col min="11561" max="11561" width="13.5703125" style="110" bestFit="1" customWidth="1"/>
    <col min="11562" max="11776" width="8.85546875" style="110"/>
    <col min="11777" max="11777" width="4.28515625" style="110" customWidth="1"/>
    <col min="11778" max="11787" width="3.28515625" style="110" customWidth="1"/>
    <col min="11788" max="11788" width="3.85546875" style="110" customWidth="1"/>
    <col min="11789" max="11790" width="3.28515625" style="110" customWidth="1"/>
    <col min="11791" max="11791" width="4.140625" style="110" customWidth="1"/>
    <col min="11792" max="11803" width="3.28515625" style="110" customWidth="1"/>
    <col min="11804" max="11807" width="4.7109375" style="110" customWidth="1"/>
    <col min="11808" max="11816" width="8.85546875" style="110"/>
    <col min="11817" max="11817" width="13.5703125" style="110" bestFit="1" customWidth="1"/>
    <col min="11818" max="12032" width="8.85546875" style="110"/>
    <col min="12033" max="12033" width="4.28515625" style="110" customWidth="1"/>
    <col min="12034" max="12043" width="3.28515625" style="110" customWidth="1"/>
    <col min="12044" max="12044" width="3.85546875" style="110" customWidth="1"/>
    <col min="12045" max="12046" width="3.28515625" style="110" customWidth="1"/>
    <col min="12047" max="12047" width="4.140625" style="110" customWidth="1"/>
    <col min="12048" max="12059" width="3.28515625" style="110" customWidth="1"/>
    <col min="12060" max="12063" width="4.7109375" style="110" customWidth="1"/>
    <col min="12064" max="12072" width="8.85546875" style="110"/>
    <col min="12073" max="12073" width="13.5703125" style="110" bestFit="1" customWidth="1"/>
    <col min="12074" max="12288" width="8.85546875" style="110"/>
    <col min="12289" max="12289" width="4.28515625" style="110" customWidth="1"/>
    <col min="12290" max="12299" width="3.28515625" style="110" customWidth="1"/>
    <col min="12300" max="12300" width="3.85546875" style="110" customWidth="1"/>
    <col min="12301" max="12302" width="3.28515625" style="110" customWidth="1"/>
    <col min="12303" max="12303" width="4.140625" style="110" customWidth="1"/>
    <col min="12304" max="12315" width="3.28515625" style="110" customWidth="1"/>
    <col min="12316" max="12319" width="4.7109375" style="110" customWidth="1"/>
    <col min="12320" max="12328" width="8.85546875" style="110"/>
    <col min="12329" max="12329" width="13.5703125" style="110" bestFit="1" customWidth="1"/>
    <col min="12330" max="12544" width="8.85546875" style="110"/>
    <col min="12545" max="12545" width="4.28515625" style="110" customWidth="1"/>
    <col min="12546" max="12555" width="3.28515625" style="110" customWidth="1"/>
    <col min="12556" max="12556" width="3.85546875" style="110" customWidth="1"/>
    <col min="12557" max="12558" width="3.28515625" style="110" customWidth="1"/>
    <col min="12559" max="12559" width="4.140625" style="110" customWidth="1"/>
    <col min="12560" max="12571" width="3.28515625" style="110" customWidth="1"/>
    <col min="12572" max="12575" width="4.7109375" style="110" customWidth="1"/>
    <col min="12576" max="12584" width="8.85546875" style="110"/>
    <col min="12585" max="12585" width="13.5703125" style="110" bestFit="1" customWidth="1"/>
    <col min="12586" max="12800" width="8.85546875" style="110"/>
    <col min="12801" max="12801" width="4.28515625" style="110" customWidth="1"/>
    <col min="12802" max="12811" width="3.28515625" style="110" customWidth="1"/>
    <col min="12812" max="12812" width="3.85546875" style="110" customWidth="1"/>
    <col min="12813" max="12814" width="3.28515625" style="110" customWidth="1"/>
    <col min="12815" max="12815" width="4.140625" style="110" customWidth="1"/>
    <col min="12816" max="12827" width="3.28515625" style="110" customWidth="1"/>
    <col min="12828" max="12831" width="4.7109375" style="110" customWidth="1"/>
    <col min="12832" max="12840" width="8.85546875" style="110"/>
    <col min="12841" max="12841" width="13.5703125" style="110" bestFit="1" customWidth="1"/>
    <col min="12842" max="13056" width="8.85546875" style="110"/>
    <col min="13057" max="13057" width="4.28515625" style="110" customWidth="1"/>
    <col min="13058" max="13067" width="3.28515625" style="110" customWidth="1"/>
    <col min="13068" max="13068" width="3.85546875" style="110" customWidth="1"/>
    <col min="13069" max="13070" width="3.28515625" style="110" customWidth="1"/>
    <col min="13071" max="13071" width="4.140625" style="110" customWidth="1"/>
    <col min="13072" max="13083" width="3.28515625" style="110" customWidth="1"/>
    <col min="13084" max="13087" width="4.7109375" style="110" customWidth="1"/>
    <col min="13088" max="13096" width="8.85546875" style="110"/>
    <col min="13097" max="13097" width="13.5703125" style="110" bestFit="1" customWidth="1"/>
    <col min="13098" max="13312" width="8.85546875" style="110"/>
    <col min="13313" max="13313" width="4.28515625" style="110" customWidth="1"/>
    <col min="13314" max="13323" width="3.28515625" style="110" customWidth="1"/>
    <col min="13324" max="13324" width="3.85546875" style="110" customWidth="1"/>
    <col min="13325" max="13326" width="3.28515625" style="110" customWidth="1"/>
    <col min="13327" max="13327" width="4.140625" style="110" customWidth="1"/>
    <col min="13328" max="13339" width="3.28515625" style="110" customWidth="1"/>
    <col min="13340" max="13343" width="4.7109375" style="110" customWidth="1"/>
    <col min="13344" max="13352" width="8.85546875" style="110"/>
    <col min="13353" max="13353" width="13.5703125" style="110" bestFit="1" customWidth="1"/>
    <col min="13354" max="13568" width="8.85546875" style="110"/>
    <col min="13569" max="13569" width="4.28515625" style="110" customWidth="1"/>
    <col min="13570" max="13579" width="3.28515625" style="110" customWidth="1"/>
    <col min="13580" max="13580" width="3.85546875" style="110" customWidth="1"/>
    <col min="13581" max="13582" width="3.28515625" style="110" customWidth="1"/>
    <col min="13583" max="13583" width="4.140625" style="110" customWidth="1"/>
    <col min="13584" max="13595" width="3.28515625" style="110" customWidth="1"/>
    <col min="13596" max="13599" width="4.7109375" style="110" customWidth="1"/>
    <col min="13600" max="13608" width="8.85546875" style="110"/>
    <col min="13609" max="13609" width="13.5703125" style="110" bestFit="1" customWidth="1"/>
    <col min="13610" max="13824" width="8.85546875" style="110"/>
    <col min="13825" max="13825" width="4.28515625" style="110" customWidth="1"/>
    <col min="13826" max="13835" width="3.28515625" style="110" customWidth="1"/>
    <col min="13836" max="13836" width="3.85546875" style="110" customWidth="1"/>
    <col min="13837" max="13838" width="3.28515625" style="110" customWidth="1"/>
    <col min="13839" max="13839" width="4.140625" style="110" customWidth="1"/>
    <col min="13840" max="13851" width="3.28515625" style="110" customWidth="1"/>
    <col min="13852" max="13855" width="4.7109375" style="110" customWidth="1"/>
    <col min="13856" max="13864" width="8.85546875" style="110"/>
    <col min="13865" max="13865" width="13.5703125" style="110" bestFit="1" customWidth="1"/>
    <col min="13866" max="14080" width="8.85546875" style="110"/>
    <col min="14081" max="14081" width="4.28515625" style="110" customWidth="1"/>
    <col min="14082" max="14091" width="3.28515625" style="110" customWidth="1"/>
    <col min="14092" max="14092" width="3.85546875" style="110" customWidth="1"/>
    <col min="14093" max="14094" width="3.28515625" style="110" customWidth="1"/>
    <col min="14095" max="14095" width="4.140625" style="110" customWidth="1"/>
    <col min="14096" max="14107" width="3.28515625" style="110" customWidth="1"/>
    <col min="14108" max="14111" width="4.7109375" style="110" customWidth="1"/>
    <col min="14112" max="14120" width="8.85546875" style="110"/>
    <col min="14121" max="14121" width="13.5703125" style="110" bestFit="1" customWidth="1"/>
    <col min="14122" max="14336" width="8.85546875" style="110"/>
    <col min="14337" max="14337" width="4.28515625" style="110" customWidth="1"/>
    <col min="14338" max="14347" width="3.28515625" style="110" customWidth="1"/>
    <col min="14348" max="14348" width="3.85546875" style="110" customWidth="1"/>
    <col min="14349" max="14350" width="3.28515625" style="110" customWidth="1"/>
    <col min="14351" max="14351" width="4.140625" style="110" customWidth="1"/>
    <col min="14352" max="14363" width="3.28515625" style="110" customWidth="1"/>
    <col min="14364" max="14367" width="4.7109375" style="110" customWidth="1"/>
    <col min="14368" max="14376" width="8.85546875" style="110"/>
    <col min="14377" max="14377" width="13.5703125" style="110" bestFit="1" customWidth="1"/>
    <col min="14378" max="14592" width="8.85546875" style="110"/>
    <col min="14593" max="14593" width="4.28515625" style="110" customWidth="1"/>
    <col min="14594" max="14603" width="3.28515625" style="110" customWidth="1"/>
    <col min="14604" max="14604" width="3.85546875" style="110" customWidth="1"/>
    <col min="14605" max="14606" width="3.28515625" style="110" customWidth="1"/>
    <col min="14607" max="14607" width="4.140625" style="110" customWidth="1"/>
    <col min="14608" max="14619" width="3.28515625" style="110" customWidth="1"/>
    <col min="14620" max="14623" width="4.7109375" style="110" customWidth="1"/>
    <col min="14624" max="14632" width="8.85546875" style="110"/>
    <col min="14633" max="14633" width="13.5703125" style="110" bestFit="1" customWidth="1"/>
    <col min="14634" max="14848" width="8.85546875" style="110"/>
    <col min="14849" max="14849" width="4.28515625" style="110" customWidth="1"/>
    <col min="14850" max="14859" width="3.28515625" style="110" customWidth="1"/>
    <col min="14860" max="14860" width="3.85546875" style="110" customWidth="1"/>
    <col min="14861" max="14862" width="3.28515625" style="110" customWidth="1"/>
    <col min="14863" max="14863" width="4.140625" style="110" customWidth="1"/>
    <col min="14864" max="14875" width="3.28515625" style="110" customWidth="1"/>
    <col min="14876" max="14879" width="4.7109375" style="110" customWidth="1"/>
    <col min="14880" max="14888" width="8.85546875" style="110"/>
    <col min="14889" max="14889" width="13.5703125" style="110" bestFit="1" customWidth="1"/>
    <col min="14890" max="15104" width="8.85546875" style="110"/>
    <col min="15105" max="15105" width="4.28515625" style="110" customWidth="1"/>
    <col min="15106" max="15115" width="3.28515625" style="110" customWidth="1"/>
    <col min="15116" max="15116" width="3.85546875" style="110" customWidth="1"/>
    <col min="15117" max="15118" width="3.28515625" style="110" customWidth="1"/>
    <col min="15119" max="15119" width="4.140625" style="110" customWidth="1"/>
    <col min="15120" max="15131" width="3.28515625" style="110" customWidth="1"/>
    <col min="15132" max="15135" width="4.7109375" style="110" customWidth="1"/>
    <col min="15136" max="15144" width="8.85546875" style="110"/>
    <col min="15145" max="15145" width="13.5703125" style="110" bestFit="1" customWidth="1"/>
    <col min="15146" max="15360" width="8.85546875" style="110"/>
    <col min="15361" max="15361" width="4.28515625" style="110" customWidth="1"/>
    <col min="15362" max="15371" width="3.28515625" style="110" customWidth="1"/>
    <col min="15372" max="15372" width="3.85546875" style="110" customWidth="1"/>
    <col min="15373" max="15374" width="3.28515625" style="110" customWidth="1"/>
    <col min="15375" max="15375" width="4.140625" style="110" customWidth="1"/>
    <col min="15376" max="15387" width="3.28515625" style="110" customWidth="1"/>
    <col min="15388" max="15391" width="4.7109375" style="110" customWidth="1"/>
    <col min="15392" max="15400" width="8.85546875" style="110"/>
    <col min="15401" max="15401" width="13.5703125" style="110" bestFit="1" customWidth="1"/>
    <col min="15402" max="15616" width="8.85546875" style="110"/>
    <col min="15617" max="15617" width="4.28515625" style="110" customWidth="1"/>
    <col min="15618" max="15627" width="3.28515625" style="110" customWidth="1"/>
    <col min="15628" max="15628" width="3.85546875" style="110" customWidth="1"/>
    <col min="15629" max="15630" width="3.28515625" style="110" customWidth="1"/>
    <col min="15631" max="15631" width="4.140625" style="110" customWidth="1"/>
    <col min="15632" max="15643" width="3.28515625" style="110" customWidth="1"/>
    <col min="15644" max="15647" width="4.7109375" style="110" customWidth="1"/>
    <col min="15648" max="15656" width="8.85546875" style="110"/>
    <col min="15657" max="15657" width="13.5703125" style="110" bestFit="1" customWidth="1"/>
    <col min="15658" max="15872" width="8.85546875" style="110"/>
    <col min="15873" max="15873" width="4.28515625" style="110" customWidth="1"/>
    <col min="15874" max="15883" width="3.28515625" style="110" customWidth="1"/>
    <col min="15884" max="15884" width="3.85546875" style="110" customWidth="1"/>
    <col min="15885" max="15886" width="3.28515625" style="110" customWidth="1"/>
    <col min="15887" max="15887" width="4.140625" style="110" customWidth="1"/>
    <col min="15888" max="15899" width="3.28515625" style="110" customWidth="1"/>
    <col min="15900" max="15903" width="4.7109375" style="110" customWidth="1"/>
    <col min="15904" max="15912" width="8.85546875" style="110"/>
    <col min="15913" max="15913" width="13.5703125" style="110" bestFit="1" customWidth="1"/>
    <col min="15914" max="16128" width="8.85546875" style="110"/>
    <col min="16129" max="16129" width="4.28515625" style="110" customWidth="1"/>
    <col min="16130" max="16139" width="3.28515625" style="110" customWidth="1"/>
    <col min="16140" max="16140" width="3.85546875" style="110" customWidth="1"/>
    <col min="16141" max="16142" width="3.28515625" style="110" customWidth="1"/>
    <col min="16143" max="16143" width="4.140625" style="110" customWidth="1"/>
    <col min="16144" max="16155" width="3.28515625" style="110" customWidth="1"/>
    <col min="16156" max="16159" width="4.7109375" style="110" customWidth="1"/>
    <col min="16160" max="16168" width="8.85546875" style="110"/>
    <col min="16169" max="16169" width="13.5703125" style="110" bestFit="1" customWidth="1"/>
    <col min="16170" max="16384" width="8.85546875" style="110"/>
  </cols>
  <sheetData>
    <row r="1" spans="1:41" ht="33.75" customHeight="1" x14ac:dyDescent="0.4">
      <c r="A1" s="482" t="s">
        <v>344</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row>
    <row r="2" spans="1:41" ht="5.25" customHeight="1" x14ac:dyDescent="0.2">
      <c r="S2" s="112"/>
      <c r="T2" s="112"/>
      <c r="U2" s="112"/>
    </row>
    <row r="3" spans="1:41" ht="15" customHeight="1" x14ac:dyDescent="0.2">
      <c r="A3" s="413">
        <v>1</v>
      </c>
      <c r="B3" s="416" t="s">
        <v>341</v>
      </c>
      <c r="C3" s="417"/>
      <c r="D3" s="417"/>
      <c r="E3" s="417"/>
      <c r="F3" s="417"/>
      <c r="G3" s="417"/>
      <c r="H3" s="417"/>
      <c r="I3" s="417"/>
      <c r="J3" s="417"/>
      <c r="K3" s="417"/>
      <c r="L3" s="417"/>
      <c r="M3" s="417"/>
      <c r="N3" s="418"/>
      <c r="O3" s="413" t="s">
        <v>342</v>
      </c>
      <c r="P3" s="419" t="s">
        <v>343</v>
      </c>
      <c r="Q3" s="420"/>
      <c r="R3" s="420"/>
      <c r="S3" s="420"/>
      <c r="T3" s="420"/>
      <c r="U3" s="420"/>
      <c r="V3" s="420"/>
      <c r="W3" s="420"/>
      <c r="X3" s="420"/>
      <c r="Y3" s="420"/>
      <c r="Z3" s="420"/>
      <c r="AA3" s="421"/>
    </row>
    <row r="4" spans="1:41" ht="6" customHeight="1" x14ac:dyDescent="0.2">
      <c r="A4" s="414"/>
      <c r="B4" s="113"/>
      <c r="C4" s="114"/>
      <c r="D4" s="114"/>
      <c r="E4" s="114"/>
      <c r="F4" s="114"/>
      <c r="G4" s="114"/>
      <c r="H4" s="114"/>
      <c r="I4" s="114"/>
      <c r="J4" s="114"/>
      <c r="K4" s="114"/>
      <c r="L4" s="114"/>
      <c r="M4" s="114"/>
      <c r="N4" s="115"/>
      <c r="O4" s="414"/>
      <c r="P4" s="116"/>
      <c r="Q4" s="117"/>
      <c r="R4" s="117"/>
      <c r="S4" s="117"/>
      <c r="T4" s="117"/>
      <c r="U4" s="117"/>
      <c r="V4" s="117"/>
      <c r="W4" s="117"/>
      <c r="X4" s="117"/>
      <c r="Y4" s="117"/>
      <c r="Z4" s="117"/>
      <c r="AA4" s="118"/>
    </row>
    <row r="5" spans="1:41" ht="17.25" customHeight="1" x14ac:dyDescent="0.2">
      <c r="A5" s="414"/>
      <c r="B5" s="116"/>
      <c r="C5" s="183">
        <f>'IT 11GA (2023)'!D11</f>
        <v>2</v>
      </c>
      <c r="D5" s="183">
        <f>'IT 11GA (2023)'!E11</f>
        <v>0</v>
      </c>
      <c r="E5" s="183">
        <f>'IT 11GA (2023)'!F11</f>
        <v>2</v>
      </c>
      <c r="F5" s="183">
        <f>'IT 11GA (2023)'!G11</f>
        <v>3</v>
      </c>
      <c r="G5" s="183" t="str">
        <f>'IT 11GA (2023)'!H11</f>
        <v>-</v>
      </c>
      <c r="H5" s="183">
        <f>'IT 11GA (2023)'!I11</f>
        <v>2</v>
      </c>
      <c r="I5" s="183">
        <f>'IT 11GA (2023)'!J11</f>
        <v>4</v>
      </c>
      <c r="K5" s="111"/>
      <c r="L5" s="111"/>
      <c r="M5" s="111"/>
      <c r="N5" s="119"/>
      <c r="O5" s="414"/>
      <c r="P5" s="120"/>
      <c r="Q5" s="183">
        <f>'IT10B Page-1 (2023)'!M2</f>
        <v>3</v>
      </c>
      <c r="R5" s="183">
        <f>'IT10B Page-1 (2023)'!N2</f>
        <v>0</v>
      </c>
      <c r="S5" s="183" t="str">
        <f>'IT10B Page-1 (2023)'!O2</f>
        <v>-</v>
      </c>
      <c r="T5" s="183">
        <f>'IT10B Page-1 (2023)'!P2</f>
        <v>0</v>
      </c>
      <c r="U5" s="183">
        <f>'IT10B Page-1 (2023)'!Q2</f>
        <v>6</v>
      </c>
      <c r="V5" s="183" t="str">
        <f>'IT10B Page-1 (2023)'!R2</f>
        <v>-</v>
      </c>
      <c r="W5" s="183">
        <f>'IT10B Page-1 (2023)'!S2</f>
        <v>2</v>
      </c>
      <c r="X5" s="183">
        <f>'IT10B Page-1 (2023)'!T2</f>
        <v>0</v>
      </c>
      <c r="Y5" s="183">
        <f>'IT10B Page-1 (2023)'!U2</f>
        <v>2</v>
      </c>
      <c r="Z5" s="183">
        <f>'IT10B Page-1 (2023)'!V2</f>
        <v>3</v>
      </c>
      <c r="AA5" s="119"/>
    </row>
    <row r="6" spans="1:41" ht="5.25" customHeight="1" x14ac:dyDescent="0.2">
      <c r="A6" s="415"/>
      <c r="B6" s="121"/>
      <c r="C6" s="122"/>
      <c r="D6" s="122"/>
      <c r="E6" s="123"/>
      <c r="F6" s="123"/>
      <c r="G6" s="123"/>
      <c r="H6" s="123"/>
      <c r="I6" s="123"/>
      <c r="J6" s="123"/>
      <c r="K6" s="122"/>
      <c r="L6" s="122"/>
      <c r="M6" s="122"/>
      <c r="N6" s="124"/>
      <c r="O6" s="415"/>
      <c r="P6" s="125"/>
      <c r="Q6" s="122"/>
      <c r="R6" s="122"/>
      <c r="S6" s="126"/>
      <c r="T6" s="126"/>
      <c r="U6" s="126"/>
      <c r="V6" s="126"/>
      <c r="W6" s="126"/>
      <c r="X6" s="126"/>
      <c r="Y6" s="126"/>
      <c r="Z6" s="126"/>
      <c r="AA6" s="127"/>
    </row>
    <row r="7" spans="1:41" x14ac:dyDescent="0.2">
      <c r="A7" s="484" t="s">
        <v>345</v>
      </c>
      <c r="B7" s="419" t="s">
        <v>1</v>
      </c>
      <c r="C7" s="422"/>
      <c r="D7" s="422"/>
      <c r="E7" s="422"/>
      <c r="F7" s="422"/>
      <c r="G7" s="422"/>
      <c r="H7" s="422"/>
      <c r="I7" s="422"/>
      <c r="J7" s="422"/>
      <c r="K7" s="422"/>
      <c r="L7" s="422"/>
      <c r="M7" s="422"/>
      <c r="N7" s="423"/>
      <c r="O7" s="484" t="s">
        <v>346</v>
      </c>
      <c r="P7" s="424" t="s">
        <v>347</v>
      </c>
      <c r="Q7" s="424"/>
      <c r="R7" s="424"/>
      <c r="S7" s="424"/>
      <c r="T7" s="424"/>
      <c r="U7" s="424"/>
      <c r="V7" s="424"/>
      <c r="W7" s="424"/>
      <c r="X7" s="424"/>
      <c r="Y7" s="424"/>
      <c r="Z7" s="424"/>
      <c r="AA7" s="425"/>
    </row>
    <row r="8" spans="1:41" x14ac:dyDescent="0.2">
      <c r="A8" s="414"/>
      <c r="B8" s="426" t="str">
        <f>'IT 11GA (2023)'!F7</f>
        <v>মো. আব্দুল মান্নান</v>
      </c>
      <c r="C8" s="385"/>
      <c r="D8" s="385"/>
      <c r="E8" s="385"/>
      <c r="F8" s="385"/>
      <c r="G8" s="385"/>
      <c r="H8" s="385"/>
      <c r="I8" s="385"/>
      <c r="J8" s="385"/>
      <c r="K8" s="385"/>
      <c r="L8" s="385"/>
      <c r="M8" s="385"/>
      <c r="N8" s="427"/>
      <c r="O8" s="414"/>
      <c r="P8" s="183">
        <f>'IT 11GA (2023)'!G9</f>
        <v>1</v>
      </c>
      <c r="Q8" s="183">
        <f>'IT 11GA (2023)'!H9</f>
        <v>2</v>
      </c>
      <c r="R8" s="183">
        <f>'IT 11GA (2023)'!I9</f>
        <v>3</v>
      </c>
      <c r="S8" s="183">
        <f>'IT 11GA (2023)'!J9</f>
        <v>4</v>
      </c>
      <c r="T8" s="183">
        <f>'IT 11GA (2023)'!K9</f>
        <v>5</v>
      </c>
      <c r="U8" s="183">
        <f>'IT 11GA (2023)'!L9</f>
        <v>6</v>
      </c>
      <c r="V8" s="183">
        <f>'IT 11GA (2023)'!M9</f>
        <v>7</v>
      </c>
      <c r="W8" s="183">
        <f>'IT 11GA (2023)'!N9</f>
        <v>8</v>
      </c>
      <c r="X8" s="183">
        <f>'IT 11GA (2023)'!O9</f>
        <v>9</v>
      </c>
      <c r="Y8" s="183">
        <f>'IT 11GA (2023)'!P9</f>
        <v>1</v>
      </c>
      <c r="Z8" s="183">
        <f>'IT 11GA (2023)'!Q9</f>
        <v>2</v>
      </c>
      <c r="AA8" s="183">
        <f>'IT 11GA (2023)'!R9</f>
        <v>3</v>
      </c>
    </row>
    <row r="9" spans="1:41" ht="4.5" customHeight="1" x14ac:dyDescent="0.2">
      <c r="A9" s="415"/>
      <c r="B9" s="428"/>
      <c r="C9" s="429"/>
      <c r="D9" s="429"/>
      <c r="E9" s="429"/>
      <c r="F9" s="429"/>
      <c r="G9" s="429"/>
      <c r="H9" s="429"/>
      <c r="I9" s="429"/>
      <c r="J9" s="429"/>
      <c r="K9" s="429"/>
      <c r="L9" s="429"/>
      <c r="M9" s="429"/>
      <c r="N9" s="430"/>
      <c r="O9" s="415"/>
      <c r="P9" s="122"/>
      <c r="Q9" s="128"/>
      <c r="R9" s="128"/>
      <c r="S9" s="128"/>
      <c r="T9" s="128"/>
      <c r="U9" s="128"/>
      <c r="V9" s="128"/>
      <c r="W9" s="128"/>
      <c r="X9" s="128"/>
      <c r="Y9" s="128"/>
      <c r="Z9" s="128"/>
      <c r="AA9" s="129"/>
    </row>
    <row r="10" spans="1:41" ht="9.75" customHeight="1" x14ac:dyDescent="0.2"/>
    <row r="11" spans="1:41" x14ac:dyDescent="0.2">
      <c r="A11" s="110"/>
      <c r="B11" s="110"/>
    </row>
    <row r="12" spans="1:41" s="130" customFormat="1" ht="43.15" customHeight="1" x14ac:dyDescent="0.2">
      <c r="A12" s="479" t="s">
        <v>243</v>
      </c>
      <c r="B12" s="480"/>
      <c r="C12" s="479" t="s">
        <v>352</v>
      </c>
      <c r="D12" s="479"/>
      <c r="E12" s="479"/>
      <c r="F12" s="479"/>
      <c r="G12" s="479"/>
      <c r="H12" s="479"/>
      <c r="I12" s="479"/>
      <c r="J12" s="479"/>
      <c r="K12" s="479"/>
      <c r="L12" s="479"/>
      <c r="M12" s="479" t="s">
        <v>348</v>
      </c>
      <c r="N12" s="479"/>
      <c r="O12" s="479"/>
      <c r="P12" s="479"/>
      <c r="Q12" s="479"/>
      <c r="R12" s="479" t="s">
        <v>349</v>
      </c>
      <c r="S12" s="479"/>
      <c r="T12" s="479"/>
      <c r="U12" s="479"/>
      <c r="V12" s="479"/>
      <c r="W12" s="481" t="s">
        <v>350</v>
      </c>
      <c r="X12" s="481"/>
      <c r="Y12" s="481"/>
      <c r="Z12" s="481"/>
      <c r="AA12" s="481"/>
    </row>
    <row r="13" spans="1:41" ht="50.1" customHeight="1" x14ac:dyDescent="0.2">
      <c r="A13" s="389">
        <v>1</v>
      </c>
      <c r="B13" s="390"/>
      <c r="C13" s="391" t="s">
        <v>428</v>
      </c>
      <c r="D13" s="392"/>
      <c r="E13" s="392"/>
      <c r="F13" s="392"/>
      <c r="G13" s="392"/>
      <c r="H13" s="392"/>
      <c r="I13" s="392"/>
      <c r="J13" s="392"/>
      <c r="K13" s="392"/>
      <c r="L13" s="393"/>
      <c r="M13" s="394">
        <v>315715</v>
      </c>
      <c r="N13" s="395"/>
      <c r="O13" s="395"/>
      <c r="P13" s="395"/>
      <c r="Q13" s="396"/>
      <c r="R13" s="394">
        <v>30000</v>
      </c>
      <c r="S13" s="395"/>
      <c r="T13" s="395"/>
      <c r="U13" s="395"/>
      <c r="V13" s="396"/>
      <c r="W13" s="394">
        <f>M13+R13</f>
        <v>345715</v>
      </c>
      <c r="X13" s="395"/>
      <c r="Y13" s="395"/>
      <c r="Z13" s="395"/>
      <c r="AA13" s="396"/>
    </row>
    <row r="14" spans="1:41" ht="50.1" customHeight="1" x14ac:dyDescent="0.2">
      <c r="A14" s="389">
        <v>2</v>
      </c>
      <c r="B14" s="390"/>
      <c r="C14" s="391" t="s">
        <v>428</v>
      </c>
      <c r="D14" s="392"/>
      <c r="E14" s="392"/>
      <c r="F14" s="392"/>
      <c r="G14" s="392"/>
      <c r="H14" s="392"/>
      <c r="I14" s="392"/>
      <c r="J14" s="392"/>
      <c r="K14" s="392"/>
      <c r="L14" s="393"/>
      <c r="M14" s="394">
        <v>250840</v>
      </c>
      <c r="N14" s="395"/>
      <c r="O14" s="395"/>
      <c r="P14" s="395"/>
      <c r="Q14" s="396"/>
      <c r="R14" s="394">
        <v>62710</v>
      </c>
      <c r="S14" s="395"/>
      <c r="T14" s="395"/>
      <c r="U14" s="395"/>
      <c r="V14" s="396"/>
      <c r="W14" s="394">
        <f>M14+R14</f>
        <v>313550</v>
      </c>
      <c r="X14" s="395"/>
      <c r="Y14" s="395"/>
      <c r="Z14" s="395"/>
      <c r="AA14" s="396"/>
    </row>
    <row r="15" spans="1:41" ht="49.5" customHeight="1" x14ac:dyDescent="0.2">
      <c r="A15" s="389">
        <v>3</v>
      </c>
      <c r="B15" s="390"/>
      <c r="C15" s="391" t="s">
        <v>429</v>
      </c>
      <c r="D15" s="392"/>
      <c r="E15" s="392"/>
      <c r="F15" s="392"/>
      <c r="G15" s="392"/>
      <c r="H15" s="392"/>
      <c r="I15" s="392"/>
      <c r="J15" s="392"/>
      <c r="K15" s="392"/>
      <c r="L15" s="393"/>
      <c r="M15" s="394">
        <v>272220</v>
      </c>
      <c r="N15" s="395"/>
      <c r="O15" s="395"/>
      <c r="P15" s="395"/>
      <c r="Q15" s="396"/>
      <c r="R15" s="394">
        <v>136110</v>
      </c>
      <c r="S15" s="395"/>
      <c r="T15" s="395"/>
      <c r="U15" s="395"/>
      <c r="V15" s="396"/>
      <c r="W15" s="394">
        <f>M15+R15</f>
        <v>408330</v>
      </c>
      <c r="X15" s="395"/>
      <c r="Y15" s="395"/>
      <c r="Z15" s="395"/>
      <c r="AA15" s="396"/>
    </row>
    <row r="16" spans="1:41" s="131" customFormat="1" x14ac:dyDescent="0.2">
      <c r="A16" s="397" t="s">
        <v>125</v>
      </c>
      <c r="B16" s="398"/>
      <c r="C16" s="398"/>
      <c r="D16" s="398"/>
      <c r="E16" s="398"/>
      <c r="F16" s="398"/>
      <c r="G16" s="398"/>
      <c r="H16" s="398"/>
      <c r="I16" s="398"/>
      <c r="J16" s="398"/>
      <c r="K16" s="398"/>
      <c r="L16" s="399"/>
      <c r="M16" s="394">
        <f>SUM(M13:Q15)</f>
        <v>838775</v>
      </c>
      <c r="N16" s="395"/>
      <c r="O16" s="395"/>
      <c r="P16" s="395"/>
      <c r="Q16" s="396"/>
      <c r="R16" s="394">
        <f>SUM(R13:V15)</f>
        <v>228820</v>
      </c>
      <c r="S16" s="395"/>
      <c r="T16" s="395"/>
      <c r="U16" s="395"/>
      <c r="V16" s="396"/>
      <c r="W16" s="394">
        <f>SUM(W13:AA15)</f>
        <v>1067595</v>
      </c>
      <c r="X16" s="395"/>
      <c r="Y16" s="395"/>
      <c r="Z16" s="395"/>
      <c r="AA16" s="396"/>
      <c r="AO16" s="132"/>
    </row>
    <row r="17" spans="1:27" ht="17.25" customHeight="1" x14ac:dyDescent="0.2">
      <c r="A17" s="133"/>
      <c r="B17" s="134"/>
      <c r="C17" s="134"/>
      <c r="N17" s="111"/>
      <c r="S17" s="135"/>
      <c r="T17" s="135"/>
      <c r="U17" s="135"/>
      <c r="V17" s="135"/>
      <c r="W17" s="135"/>
      <c r="X17" s="135"/>
      <c r="Y17" s="135"/>
      <c r="Z17" s="135"/>
      <c r="AA17" s="135"/>
    </row>
    <row r="18" spans="1:27" s="131" customFormat="1" ht="15.75" customHeight="1" x14ac:dyDescent="0.2">
      <c r="A18" s="136"/>
      <c r="B18" s="130"/>
      <c r="C18" s="130"/>
      <c r="D18" s="130"/>
      <c r="E18" s="130"/>
      <c r="F18" s="130"/>
      <c r="G18" s="130"/>
      <c r="H18" s="130"/>
      <c r="I18" s="130"/>
      <c r="J18" s="130"/>
      <c r="K18" s="130"/>
      <c r="L18" s="130"/>
      <c r="M18" s="130"/>
      <c r="N18" s="130"/>
      <c r="O18" s="130"/>
      <c r="P18" s="130"/>
      <c r="Q18" s="130"/>
      <c r="R18" s="137"/>
      <c r="S18" s="132"/>
      <c r="T18" s="132"/>
      <c r="U18" s="132"/>
      <c r="V18" s="132"/>
      <c r="W18" s="132"/>
      <c r="X18" s="132"/>
      <c r="Y18" s="132"/>
      <c r="Z18" s="132"/>
      <c r="AA18" s="132"/>
    </row>
    <row r="20" spans="1:27" x14ac:dyDescent="0.2">
      <c r="A20" s="383" t="s">
        <v>1</v>
      </c>
      <c r="B20" s="383"/>
      <c r="C20" s="383"/>
      <c r="D20" s="383"/>
      <c r="E20" s="383"/>
      <c r="F20" s="383"/>
      <c r="G20" s="383"/>
      <c r="H20" s="383"/>
      <c r="I20" s="383"/>
      <c r="J20" s="383"/>
      <c r="K20" s="383"/>
      <c r="L20" s="383"/>
      <c r="M20" s="383"/>
      <c r="N20" s="384" t="s">
        <v>351</v>
      </c>
      <c r="O20" s="384"/>
      <c r="P20" s="384"/>
      <c r="Q20" s="384"/>
      <c r="R20" s="384"/>
      <c r="S20" s="384"/>
      <c r="T20" s="384"/>
      <c r="U20" s="384"/>
      <c r="V20" s="384"/>
      <c r="W20" s="384"/>
      <c r="X20" s="384"/>
      <c r="Y20" s="384"/>
      <c r="Z20" s="384"/>
      <c r="AA20" s="384"/>
    </row>
    <row r="21" spans="1:27" x14ac:dyDescent="0.2">
      <c r="A21" s="385" t="str">
        <f>B8</f>
        <v>মো. আব্দুল মান্নান</v>
      </c>
      <c r="B21" s="385"/>
      <c r="C21" s="385"/>
      <c r="D21" s="385"/>
      <c r="E21" s="385"/>
      <c r="F21" s="385"/>
      <c r="G21" s="385"/>
      <c r="H21" s="385"/>
      <c r="I21" s="385"/>
      <c r="J21" s="385"/>
      <c r="K21" s="385"/>
      <c r="L21" s="385"/>
      <c r="M21" s="385"/>
    </row>
    <row r="22" spans="1:27" x14ac:dyDescent="0.2">
      <c r="A22" s="140"/>
      <c r="B22" s="140"/>
      <c r="C22" s="140"/>
      <c r="D22" s="140"/>
      <c r="E22" s="140"/>
      <c r="F22" s="140"/>
      <c r="G22" s="140"/>
      <c r="H22" s="140"/>
      <c r="I22" s="140"/>
      <c r="J22" s="140"/>
      <c r="K22" s="140"/>
      <c r="L22" s="140"/>
      <c r="M22" s="140"/>
    </row>
    <row r="23" spans="1:27" x14ac:dyDescent="0.2">
      <c r="A23" s="140"/>
      <c r="B23" s="140"/>
      <c r="C23" s="140"/>
      <c r="D23" s="140"/>
      <c r="E23" s="140"/>
      <c r="F23" s="140"/>
      <c r="G23" s="140"/>
      <c r="H23" s="140"/>
      <c r="I23" s="140"/>
      <c r="J23" s="140"/>
      <c r="K23" s="140"/>
      <c r="L23" s="140"/>
      <c r="M23" s="140"/>
    </row>
    <row r="24" spans="1:27" x14ac:dyDescent="0.2">
      <c r="A24" s="140"/>
      <c r="B24" s="140"/>
      <c r="C24" s="140"/>
      <c r="D24" s="140"/>
      <c r="E24" s="140"/>
      <c r="F24" s="140"/>
      <c r="G24" s="140"/>
      <c r="H24" s="140"/>
      <c r="I24" s="140"/>
      <c r="J24" s="140"/>
      <c r="K24" s="140"/>
      <c r="L24" s="140"/>
      <c r="M24" s="140"/>
    </row>
    <row r="25" spans="1:27" x14ac:dyDescent="0.2">
      <c r="A25" s="140"/>
      <c r="B25" s="140"/>
      <c r="C25" s="140"/>
      <c r="D25" s="140"/>
      <c r="E25" s="140"/>
      <c r="F25" s="140"/>
      <c r="G25" s="140"/>
      <c r="H25" s="140"/>
      <c r="I25" s="140"/>
      <c r="J25" s="140"/>
      <c r="K25" s="140"/>
      <c r="L25" s="140"/>
      <c r="M25" s="140"/>
    </row>
    <row r="26" spans="1:27" x14ac:dyDescent="0.2">
      <c r="A26" s="140"/>
      <c r="B26" s="140"/>
      <c r="C26" s="140"/>
      <c r="D26" s="140"/>
      <c r="E26" s="140"/>
      <c r="F26" s="140"/>
      <c r="G26" s="140"/>
      <c r="H26" s="140"/>
      <c r="I26" s="140"/>
      <c r="J26" s="140"/>
      <c r="K26" s="140"/>
      <c r="L26" s="140"/>
      <c r="M26" s="140"/>
    </row>
    <row r="27" spans="1:27" x14ac:dyDescent="0.2">
      <c r="A27" s="140"/>
      <c r="B27" s="140"/>
      <c r="C27" s="140"/>
      <c r="D27" s="140"/>
      <c r="E27" s="140"/>
      <c r="F27" s="140"/>
      <c r="G27" s="140"/>
      <c r="H27" s="140"/>
      <c r="I27" s="140"/>
      <c r="J27" s="140"/>
      <c r="K27" s="140"/>
      <c r="L27" s="140"/>
      <c r="M27" s="140"/>
    </row>
    <row r="28" spans="1:27" x14ac:dyDescent="0.2">
      <c r="P28" s="49">
        <f>'Tax Comutation Sheet (P-3)'!C29</f>
        <v>1</v>
      </c>
      <c r="Q28" s="49">
        <f>'Tax Comutation Sheet (P-3)'!D29</f>
        <v>7</v>
      </c>
      <c r="R28" s="49" t="str">
        <f>'Tax Comutation Sheet (P-3)'!E29</f>
        <v>-</v>
      </c>
      <c r="S28" s="49">
        <f>'Tax Comutation Sheet (P-3)'!F29</f>
        <v>0</v>
      </c>
      <c r="T28" s="49">
        <f>'Tax Comutation Sheet (P-3)'!G29</f>
        <v>9</v>
      </c>
      <c r="U28" s="49" t="str">
        <f>'Tax Comutation Sheet (P-3)'!H29</f>
        <v>-</v>
      </c>
      <c r="V28" s="49">
        <f>'Tax Comutation Sheet (P-3)'!I29</f>
        <v>2</v>
      </c>
      <c r="W28" s="49">
        <f>'Tax Comutation Sheet (P-3)'!J29</f>
        <v>0</v>
      </c>
      <c r="X28" s="49">
        <f>'Tax Comutation Sheet (P-3)'!K29</f>
        <v>2</v>
      </c>
      <c r="Y28" s="49">
        <f>'Tax Comutation Sheet (P-3)'!L29</f>
        <v>3</v>
      </c>
    </row>
    <row r="30" spans="1:27" x14ac:dyDescent="0.2">
      <c r="A30" s="110"/>
      <c r="B30" s="110"/>
    </row>
  </sheetData>
  <mergeCells count="37">
    <mergeCell ref="A7:A9"/>
    <mergeCell ref="B7:N7"/>
    <mergeCell ref="O7:O9"/>
    <mergeCell ref="P7:AA7"/>
    <mergeCell ref="B8:N9"/>
    <mergeCell ref="A1:AA1"/>
    <mergeCell ref="A3:A6"/>
    <mergeCell ref="B3:N3"/>
    <mergeCell ref="O3:O6"/>
    <mergeCell ref="P3:AA3"/>
    <mergeCell ref="A13:B13"/>
    <mergeCell ref="C13:L13"/>
    <mergeCell ref="M13:Q13"/>
    <mergeCell ref="R13:V13"/>
    <mergeCell ref="W13:AA13"/>
    <mergeCell ref="A12:B12"/>
    <mergeCell ref="C12:L12"/>
    <mergeCell ref="M12:Q12"/>
    <mergeCell ref="R12:V12"/>
    <mergeCell ref="W12:AA12"/>
    <mergeCell ref="A15:B15"/>
    <mergeCell ref="C15:L15"/>
    <mergeCell ref="M15:Q15"/>
    <mergeCell ref="R15:V15"/>
    <mergeCell ref="W15:AA15"/>
    <mergeCell ref="A14:B14"/>
    <mergeCell ref="C14:L14"/>
    <mergeCell ref="M14:Q14"/>
    <mergeCell ref="R14:V14"/>
    <mergeCell ref="W14:AA14"/>
    <mergeCell ref="A21:M21"/>
    <mergeCell ref="A16:L16"/>
    <mergeCell ref="M16:Q16"/>
    <mergeCell ref="R16:V16"/>
    <mergeCell ref="W16:AA16"/>
    <mergeCell ref="A20:M20"/>
    <mergeCell ref="N20:AA20"/>
  </mergeCells>
  <pageMargins left="0.75" right="0.75" top="0.75" bottom="0.75" header="0.5" footer="0.5"/>
  <pageSetup scale="9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view="pageBreakPreview" topLeftCell="A13" zoomScaleNormal="100" zoomScaleSheetLayoutView="100" workbookViewId="0">
      <selection activeCell="C28" sqref="C28:V28"/>
    </sheetView>
  </sheetViews>
  <sheetFormatPr defaultRowHeight="19.5" x14ac:dyDescent="0.2"/>
  <cols>
    <col min="1" max="1" width="4.28515625" style="89" customWidth="1"/>
    <col min="2" max="2" width="3.28515625" style="89" customWidth="1"/>
    <col min="3" max="11" width="3.28515625" style="88" customWidth="1"/>
    <col min="12" max="12" width="4.140625" style="88" customWidth="1"/>
    <col min="13" max="14" width="3.28515625" style="88" customWidth="1"/>
    <col min="15" max="15" width="4.140625" style="88" customWidth="1"/>
    <col min="16" max="27" width="3.28515625" style="88" customWidth="1"/>
    <col min="28" max="30" width="4.7109375" style="88" customWidth="1"/>
    <col min="31" max="31" width="7.85546875" style="88" bestFit="1" customWidth="1"/>
    <col min="32" max="32" width="11.85546875" style="88" bestFit="1" customWidth="1"/>
    <col min="33" max="34" width="10.7109375" style="88" bestFit="1" customWidth="1"/>
    <col min="35" max="36" width="8.85546875" style="88"/>
    <col min="37" max="37" width="23.140625" style="88" customWidth="1"/>
    <col min="38" max="38" width="20.85546875" style="88" customWidth="1"/>
    <col min="39" max="256" width="8.85546875" style="88"/>
    <col min="257" max="257" width="4.28515625" style="88" customWidth="1"/>
    <col min="258" max="267" width="3.28515625" style="88" customWidth="1"/>
    <col min="268" max="268" width="4.140625" style="88" customWidth="1"/>
    <col min="269" max="270" width="3.28515625" style="88" customWidth="1"/>
    <col min="271" max="271" width="4.140625" style="88" customWidth="1"/>
    <col min="272" max="283" width="3.28515625" style="88" customWidth="1"/>
    <col min="284" max="286" width="4.7109375" style="88" customWidth="1"/>
    <col min="287" max="287" width="7.85546875" style="88" bestFit="1" customWidth="1"/>
    <col min="288" max="288" width="11.85546875" style="88" bestFit="1" customWidth="1"/>
    <col min="289" max="290" width="10.7109375" style="88" bestFit="1" customWidth="1"/>
    <col min="291" max="292" width="8.85546875" style="88"/>
    <col min="293" max="293" width="23.140625" style="88" customWidth="1"/>
    <col min="294" max="294" width="20.85546875" style="88" customWidth="1"/>
    <col min="295" max="512" width="8.85546875" style="88"/>
    <col min="513" max="513" width="4.28515625" style="88" customWidth="1"/>
    <col min="514" max="523" width="3.28515625" style="88" customWidth="1"/>
    <col min="524" max="524" width="4.140625" style="88" customWidth="1"/>
    <col min="525" max="526" width="3.28515625" style="88" customWidth="1"/>
    <col min="527" max="527" width="4.140625" style="88" customWidth="1"/>
    <col min="528" max="539" width="3.28515625" style="88" customWidth="1"/>
    <col min="540" max="542" width="4.7109375" style="88" customWidth="1"/>
    <col min="543" max="543" width="7.85546875" style="88" bestFit="1" customWidth="1"/>
    <col min="544" max="544" width="11.85546875" style="88" bestFit="1" customWidth="1"/>
    <col min="545" max="546" width="10.7109375" style="88" bestFit="1" customWidth="1"/>
    <col min="547" max="548" width="8.85546875" style="88"/>
    <col min="549" max="549" width="23.140625" style="88" customWidth="1"/>
    <col min="550" max="550" width="20.85546875" style="88" customWidth="1"/>
    <col min="551" max="768" width="8.85546875" style="88"/>
    <col min="769" max="769" width="4.28515625" style="88" customWidth="1"/>
    <col min="770" max="779" width="3.28515625" style="88" customWidth="1"/>
    <col min="780" max="780" width="4.140625" style="88" customWidth="1"/>
    <col min="781" max="782" width="3.28515625" style="88" customWidth="1"/>
    <col min="783" max="783" width="4.140625" style="88" customWidth="1"/>
    <col min="784" max="795" width="3.28515625" style="88" customWidth="1"/>
    <col min="796" max="798" width="4.7109375" style="88" customWidth="1"/>
    <col min="799" max="799" width="7.85546875" style="88" bestFit="1" customWidth="1"/>
    <col min="800" max="800" width="11.85546875" style="88" bestFit="1" customWidth="1"/>
    <col min="801" max="802" width="10.7109375" style="88" bestFit="1" customWidth="1"/>
    <col min="803" max="804" width="8.85546875" style="88"/>
    <col min="805" max="805" width="23.140625" style="88" customWidth="1"/>
    <col min="806" max="806" width="20.85546875" style="88" customWidth="1"/>
    <col min="807" max="1024" width="8.85546875" style="88"/>
    <col min="1025" max="1025" width="4.28515625" style="88" customWidth="1"/>
    <col min="1026" max="1035" width="3.28515625" style="88" customWidth="1"/>
    <col min="1036" max="1036" width="4.140625" style="88" customWidth="1"/>
    <col min="1037" max="1038" width="3.28515625" style="88" customWidth="1"/>
    <col min="1039" max="1039" width="4.140625" style="88" customWidth="1"/>
    <col min="1040" max="1051" width="3.28515625" style="88" customWidth="1"/>
    <col min="1052" max="1054" width="4.7109375" style="88" customWidth="1"/>
    <col min="1055" max="1055" width="7.85546875" style="88" bestFit="1" customWidth="1"/>
    <col min="1056" max="1056" width="11.85546875" style="88" bestFit="1" customWidth="1"/>
    <col min="1057" max="1058" width="10.7109375" style="88" bestFit="1" customWidth="1"/>
    <col min="1059" max="1060" width="8.85546875" style="88"/>
    <col min="1061" max="1061" width="23.140625" style="88" customWidth="1"/>
    <col min="1062" max="1062" width="20.85546875" style="88" customWidth="1"/>
    <col min="1063" max="1280" width="8.85546875" style="88"/>
    <col min="1281" max="1281" width="4.28515625" style="88" customWidth="1"/>
    <col min="1282" max="1291" width="3.28515625" style="88" customWidth="1"/>
    <col min="1292" max="1292" width="4.140625" style="88" customWidth="1"/>
    <col min="1293" max="1294" width="3.28515625" style="88" customWidth="1"/>
    <col min="1295" max="1295" width="4.140625" style="88" customWidth="1"/>
    <col min="1296" max="1307" width="3.28515625" style="88" customWidth="1"/>
    <col min="1308" max="1310" width="4.7109375" style="88" customWidth="1"/>
    <col min="1311" max="1311" width="7.85546875" style="88" bestFit="1" customWidth="1"/>
    <col min="1312" max="1312" width="11.85546875" style="88" bestFit="1" customWidth="1"/>
    <col min="1313" max="1314" width="10.7109375" style="88" bestFit="1" customWidth="1"/>
    <col min="1315" max="1316" width="8.85546875" style="88"/>
    <col min="1317" max="1317" width="23.140625" style="88" customWidth="1"/>
    <col min="1318" max="1318" width="20.85546875" style="88" customWidth="1"/>
    <col min="1319" max="1536" width="8.85546875" style="88"/>
    <col min="1537" max="1537" width="4.28515625" style="88" customWidth="1"/>
    <col min="1538" max="1547" width="3.28515625" style="88" customWidth="1"/>
    <col min="1548" max="1548" width="4.140625" style="88" customWidth="1"/>
    <col min="1549" max="1550" width="3.28515625" style="88" customWidth="1"/>
    <col min="1551" max="1551" width="4.140625" style="88" customWidth="1"/>
    <col min="1552" max="1563" width="3.28515625" style="88" customWidth="1"/>
    <col min="1564" max="1566" width="4.7109375" style="88" customWidth="1"/>
    <col min="1567" max="1567" width="7.85546875" style="88" bestFit="1" customWidth="1"/>
    <col min="1568" max="1568" width="11.85546875" style="88" bestFit="1" customWidth="1"/>
    <col min="1569" max="1570" width="10.7109375" style="88" bestFit="1" customWidth="1"/>
    <col min="1571" max="1572" width="8.85546875" style="88"/>
    <col min="1573" max="1573" width="23.140625" style="88" customWidth="1"/>
    <col min="1574" max="1574" width="20.85546875" style="88" customWidth="1"/>
    <col min="1575" max="1792" width="8.85546875" style="88"/>
    <col min="1793" max="1793" width="4.28515625" style="88" customWidth="1"/>
    <col min="1794" max="1803" width="3.28515625" style="88" customWidth="1"/>
    <col min="1804" max="1804" width="4.140625" style="88" customWidth="1"/>
    <col min="1805" max="1806" width="3.28515625" style="88" customWidth="1"/>
    <col min="1807" max="1807" width="4.140625" style="88" customWidth="1"/>
    <col min="1808" max="1819" width="3.28515625" style="88" customWidth="1"/>
    <col min="1820" max="1822" width="4.7109375" style="88" customWidth="1"/>
    <col min="1823" max="1823" width="7.85546875" style="88" bestFit="1" customWidth="1"/>
    <col min="1824" max="1824" width="11.85546875" style="88" bestFit="1" customWidth="1"/>
    <col min="1825" max="1826" width="10.7109375" style="88" bestFit="1" customWidth="1"/>
    <col min="1827" max="1828" width="8.85546875" style="88"/>
    <col min="1829" max="1829" width="23.140625" style="88" customWidth="1"/>
    <col min="1830" max="1830" width="20.85546875" style="88" customWidth="1"/>
    <col min="1831" max="2048" width="8.85546875" style="88"/>
    <col min="2049" max="2049" width="4.28515625" style="88" customWidth="1"/>
    <col min="2050" max="2059" width="3.28515625" style="88" customWidth="1"/>
    <col min="2060" max="2060" width="4.140625" style="88" customWidth="1"/>
    <col min="2061" max="2062" width="3.28515625" style="88" customWidth="1"/>
    <col min="2063" max="2063" width="4.140625" style="88" customWidth="1"/>
    <col min="2064" max="2075" width="3.28515625" style="88" customWidth="1"/>
    <col min="2076" max="2078" width="4.7109375" style="88" customWidth="1"/>
    <col min="2079" max="2079" width="7.85546875" style="88" bestFit="1" customWidth="1"/>
    <col min="2080" max="2080" width="11.85546875" style="88" bestFit="1" customWidth="1"/>
    <col min="2081" max="2082" width="10.7109375" style="88" bestFit="1" customWidth="1"/>
    <col min="2083" max="2084" width="8.85546875" style="88"/>
    <col min="2085" max="2085" width="23.140625" style="88" customWidth="1"/>
    <col min="2086" max="2086" width="20.85546875" style="88" customWidth="1"/>
    <col min="2087" max="2304" width="8.85546875" style="88"/>
    <col min="2305" max="2305" width="4.28515625" style="88" customWidth="1"/>
    <col min="2306" max="2315" width="3.28515625" style="88" customWidth="1"/>
    <col min="2316" max="2316" width="4.140625" style="88" customWidth="1"/>
    <col min="2317" max="2318" width="3.28515625" style="88" customWidth="1"/>
    <col min="2319" max="2319" width="4.140625" style="88" customWidth="1"/>
    <col min="2320" max="2331" width="3.28515625" style="88" customWidth="1"/>
    <col min="2332" max="2334" width="4.7109375" style="88" customWidth="1"/>
    <col min="2335" max="2335" width="7.85546875" style="88" bestFit="1" customWidth="1"/>
    <col min="2336" max="2336" width="11.85546875" style="88" bestFit="1" customWidth="1"/>
    <col min="2337" max="2338" width="10.7109375" style="88" bestFit="1" customWidth="1"/>
    <col min="2339" max="2340" width="8.85546875" style="88"/>
    <col min="2341" max="2341" width="23.140625" style="88" customWidth="1"/>
    <col min="2342" max="2342" width="20.85546875" style="88" customWidth="1"/>
    <col min="2343" max="2560" width="8.85546875" style="88"/>
    <col min="2561" max="2561" width="4.28515625" style="88" customWidth="1"/>
    <col min="2562" max="2571" width="3.28515625" style="88" customWidth="1"/>
    <col min="2572" max="2572" width="4.140625" style="88" customWidth="1"/>
    <col min="2573" max="2574" width="3.28515625" style="88" customWidth="1"/>
    <col min="2575" max="2575" width="4.140625" style="88" customWidth="1"/>
    <col min="2576" max="2587" width="3.28515625" style="88" customWidth="1"/>
    <col min="2588" max="2590" width="4.7109375" style="88" customWidth="1"/>
    <col min="2591" max="2591" width="7.85546875" style="88" bestFit="1" customWidth="1"/>
    <col min="2592" max="2592" width="11.85546875" style="88" bestFit="1" customWidth="1"/>
    <col min="2593" max="2594" width="10.7109375" style="88" bestFit="1" customWidth="1"/>
    <col min="2595" max="2596" width="8.85546875" style="88"/>
    <col min="2597" max="2597" width="23.140625" style="88" customWidth="1"/>
    <col min="2598" max="2598" width="20.85546875" style="88" customWidth="1"/>
    <col min="2599" max="2816" width="8.85546875" style="88"/>
    <col min="2817" max="2817" width="4.28515625" style="88" customWidth="1"/>
    <col min="2818" max="2827" width="3.28515625" style="88" customWidth="1"/>
    <col min="2828" max="2828" width="4.140625" style="88" customWidth="1"/>
    <col min="2829" max="2830" width="3.28515625" style="88" customWidth="1"/>
    <col min="2831" max="2831" width="4.140625" style="88" customWidth="1"/>
    <col min="2832" max="2843" width="3.28515625" style="88" customWidth="1"/>
    <col min="2844" max="2846" width="4.7109375" style="88" customWidth="1"/>
    <col min="2847" max="2847" width="7.85546875" style="88" bestFit="1" customWidth="1"/>
    <col min="2848" max="2848" width="11.85546875" style="88" bestFit="1" customWidth="1"/>
    <col min="2849" max="2850" width="10.7109375" style="88" bestFit="1" customWidth="1"/>
    <col min="2851" max="2852" width="8.85546875" style="88"/>
    <col min="2853" max="2853" width="23.140625" style="88" customWidth="1"/>
    <col min="2854" max="2854" width="20.85546875" style="88" customWidth="1"/>
    <col min="2855" max="3072" width="8.85546875" style="88"/>
    <col min="3073" max="3073" width="4.28515625" style="88" customWidth="1"/>
    <col min="3074" max="3083" width="3.28515625" style="88" customWidth="1"/>
    <col min="3084" max="3084" width="4.140625" style="88" customWidth="1"/>
    <col min="3085" max="3086" width="3.28515625" style="88" customWidth="1"/>
    <col min="3087" max="3087" width="4.140625" style="88" customWidth="1"/>
    <col min="3088" max="3099" width="3.28515625" style="88" customWidth="1"/>
    <col min="3100" max="3102" width="4.7109375" style="88" customWidth="1"/>
    <col min="3103" max="3103" width="7.85546875" style="88" bestFit="1" customWidth="1"/>
    <col min="3104" max="3104" width="11.85546875" style="88" bestFit="1" customWidth="1"/>
    <col min="3105" max="3106" width="10.7109375" style="88" bestFit="1" customWidth="1"/>
    <col min="3107" max="3108" width="8.85546875" style="88"/>
    <col min="3109" max="3109" width="23.140625" style="88" customWidth="1"/>
    <col min="3110" max="3110" width="20.85546875" style="88" customWidth="1"/>
    <col min="3111" max="3328" width="8.85546875" style="88"/>
    <col min="3329" max="3329" width="4.28515625" style="88" customWidth="1"/>
    <col min="3330" max="3339" width="3.28515625" style="88" customWidth="1"/>
    <col min="3340" max="3340" width="4.140625" style="88" customWidth="1"/>
    <col min="3341" max="3342" width="3.28515625" style="88" customWidth="1"/>
    <col min="3343" max="3343" width="4.140625" style="88" customWidth="1"/>
    <col min="3344" max="3355" width="3.28515625" style="88" customWidth="1"/>
    <col min="3356" max="3358" width="4.7109375" style="88" customWidth="1"/>
    <col min="3359" max="3359" width="7.85546875" style="88" bestFit="1" customWidth="1"/>
    <col min="3360" max="3360" width="11.85546875" style="88" bestFit="1" customWidth="1"/>
    <col min="3361" max="3362" width="10.7109375" style="88" bestFit="1" customWidth="1"/>
    <col min="3363" max="3364" width="8.85546875" style="88"/>
    <col min="3365" max="3365" width="23.140625" style="88" customWidth="1"/>
    <col min="3366" max="3366" width="20.85546875" style="88" customWidth="1"/>
    <col min="3367" max="3584" width="8.85546875" style="88"/>
    <col min="3585" max="3585" width="4.28515625" style="88" customWidth="1"/>
    <col min="3586" max="3595" width="3.28515625" style="88" customWidth="1"/>
    <col min="3596" max="3596" width="4.140625" style="88" customWidth="1"/>
    <col min="3597" max="3598" width="3.28515625" style="88" customWidth="1"/>
    <col min="3599" max="3599" width="4.140625" style="88" customWidth="1"/>
    <col min="3600" max="3611" width="3.28515625" style="88" customWidth="1"/>
    <col min="3612" max="3614" width="4.7109375" style="88" customWidth="1"/>
    <col min="3615" max="3615" width="7.85546875" style="88" bestFit="1" customWidth="1"/>
    <col min="3616" max="3616" width="11.85546875" style="88" bestFit="1" customWidth="1"/>
    <col min="3617" max="3618" width="10.7109375" style="88" bestFit="1" customWidth="1"/>
    <col min="3619" max="3620" width="8.85546875" style="88"/>
    <col min="3621" max="3621" width="23.140625" style="88" customWidth="1"/>
    <col min="3622" max="3622" width="20.85546875" style="88" customWidth="1"/>
    <col min="3623" max="3840" width="8.85546875" style="88"/>
    <col min="3841" max="3841" width="4.28515625" style="88" customWidth="1"/>
    <col min="3842" max="3851" width="3.28515625" style="88" customWidth="1"/>
    <col min="3852" max="3852" width="4.140625" style="88" customWidth="1"/>
    <col min="3853" max="3854" width="3.28515625" style="88" customWidth="1"/>
    <col min="3855" max="3855" width="4.140625" style="88" customWidth="1"/>
    <col min="3856" max="3867" width="3.28515625" style="88" customWidth="1"/>
    <col min="3868" max="3870" width="4.7109375" style="88" customWidth="1"/>
    <col min="3871" max="3871" width="7.85546875" style="88" bestFit="1" customWidth="1"/>
    <col min="3872" max="3872" width="11.85546875" style="88" bestFit="1" customWidth="1"/>
    <col min="3873" max="3874" width="10.7109375" style="88" bestFit="1" customWidth="1"/>
    <col min="3875" max="3876" width="8.85546875" style="88"/>
    <col min="3877" max="3877" width="23.140625" style="88" customWidth="1"/>
    <col min="3878" max="3878" width="20.85546875" style="88" customWidth="1"/>
    <col min="3879" max="4096" width="8.85546875" style="88"/>
    <col min="4097" max="4097" width="4.28515625" style="88" customWidth="1"/>
    <col min="4098" max="4107" width="3.28515625" style="88" customWidth="1"/>
    <col min="4108" max="4108" width="4.140625" style="88" customWidth="1"/>
    <col min="4109" max="4110" width="3.28515625" style="88" customWidth="1"/>
    <col min="4111" max="4111" width="4.140625" style="88" customWidth="1"/>
    <col min="4112" max="4123" width="3.28515625" style="88" customWidth="1"/>
    <col min="4124" max="4126" width="4.7109375" style="88" customWidth="1"/>
    <col min="4127" max="4127" width="7.85546875" style="88" bestFit="1" customWidth="1"/>
    <col min="4128" max="4128" width="11.85546875" style="88" bestFit="1" customWidth="1"/>
    <col min="4129" max="4130" width="10.7109375" style="88" bestFit="1" customWidth="1"/>
    <col min="4131" max="4132" width="8.85546875" style="88"/>
    <col min="4133" max="4133" width="23.140625" style="88" customWidth="1"/>
    <col min="4134" max="4134" width="20.85546875" style="88" customWidth="1"/>
    <col min="4135" max="4352" width="8.85546875" style="88"/>
    <col min="4353" max="4353" width="4.28515625" style="88" customWidth="1"/>
    <col min="4354" max="4363" width="3.28515625" style="88" customWidth="1"/>
    <col min="4364" max="4364" width="4.140625" style="88" customWidth="1"/>
    <col min="4365" max="4366" width="3.28515625" style="88" customWidth="1"/>
    <col min="4367" max="4367" width="4.140625" style="88" customWidth="1"/>
    <col min="4368" max="4379" width="3.28515625" style="88" customWidth="1"/>
    <col min="4380" max="4382" width="4.7109375" style="88" customWidth="1"/>
    <col min="4383" max="4383" width="7.85546875" style="88" bestFit="1" customWidth="1"/>
    <col min="4384" max="4384" width="11.85546875" style="88" bestFit="1" customWidth="1"/>
    <col min="4385" max="4386" width="10.7109375" style="88" bestFit="1" customWidth="1"/>
    <col min="4387" max="4388" width="8.85546875" style="88"/>
    <col min="4389" max="4389" width="23.140625" style="88" customWidth="1"/>
    <col min="4390" max="4390" width="20.85546875" style="88" customWidth="1"/>
    <col min="4391" max="4608" width="8.85546875" style="88"/>
    <col min="4609" max="4609" width="4.28515625" style="88" customWidth="1"/>
    <col min="4610" max="4619" width="3.28515625" style="88" customWidth="1"/>
    <col min="4620" max="4620" width="4.140625" style="88" customWidth="1"/>
    <col min="4621" max="4622" width="3.28515625" style="88" customWidth="1"/>
    <col min="4623" max="4623" width="4.140625" style="88" customWidth="1"/>
    <col min="4624" max="4635" width="3.28515625" style="88" customWidth="1"/>
    <col min="4636" max="4638" width="4.7109375" style="88" customWidth="1"/>
    <col min="4639" max="4639" width="7.85546875" style="88" bestFit="1" customWidth="1"/>
    <col min="4640" max="4640" width="11.85546875" style="88" bestFit="1" customWidth="1"/>
    <col min="4641" max="4642" width="10.7109375" style="88" bestFit="1" customWidth="1"/>
    <col min="4643" max="4644" width="8.85546875" style="88"/>
    <col min="4645" max="4645" width="23.140625" style="88" customWidth="1"/>
    <col min="4646" max="4646" width="20.85546875" style="88" customWidth="1"/>
    <col min="4647" max="4864" width="8.85546875" style="88"/>
    <col min="4865" max="4865" width="4.28515625" style="88" customWidth="1"/>
    <col min="4866" max="4875" width="3.28515625" style="88" customWidth="1"/>
    <col min="4876" max="4876" width="4.140625" style="88" customWidth="1"/>
    <col min="4877" max="4878" width="3.28515625" style="88" customWidth="1"/>
    <col min="4879" max="4879" width="4.140625" style="88" customWidth="1"/>
    <col min="4880" max="4891" width="3.28515625" style="88" customWidth="1"/>
    <col min="4892" max="4894" width="4.7109375" style="88" customWidth="1"/>
    <col min="4895" max="4895" width="7.85546875" style="88" bestFit="1" customWidth="1"/>
    <col min="4896" max="4896" width="11.85546875" style="88" bestFit="1" customWidth="1"/>
    <col min="4897" max="4898" width="10.7109375" style="88" bestFit="1" customWidth="1"/>
    <col min="4899" max="4900" width="8.85546875" style="88"/>
    <col min="4901" max="4901" width="23.140625" style="88" customWidth="1"/>
    <col min="4902" max="4902" width="20.85546875" style="88" customWidth="1"/>
    <col min="4903" max="5120" width="8.85546875" style="88"/>
    <col min="5121" max="5121" width="4.28515625" style="88" customWidth="1"/>
    <col min="5122" max="5131" width="3.28515625" style="88" customWidth="1"/>
    <col min="5132" max="5132" width="4.140625" style="88" customWidth="1"/>
    <col min="5133" max="5134" width="3.28515625" style="88" customWidth="1"/>
    <col min="5135" max="5135" width="4.140625" style="88" customWidth="1"/>
    <col min="5136" max="5147" width="3.28515625" style="88" customWidth="1"/>
    <col min="5148" max="5150" width="4.7109375" style="88" customWidth="1"/>
    <col min="5151" max="5151" width="7.85546875" style="88" bestFit="1" customWidth="1"/>
    <col min="5152" max="5152" width="11.85546875" style="88" bestFit="1" customWidth="1"/>
    <col min="5153" max="5154" width="10.7109375" style="88" bestFit="1" customWidth="1"/>
    <col min="5155" max="5156" width="8.85546875" style="88"/>
    <col min="5157" max="5157" width="23.140625" style="88" customWidth="1"/>
    <col min="5158" max="5158" width="20.85546875" style="88" customWidth="1"/>
    <col min="5159" max="5376" width="8.85546875" style="88"/>
    <col min="5377" max="5377" width="4.28515625" style="88" customWidth="1"/>
    <col min="5378" max="5387" width="3.28515625" style="88" customWidth="1"/>
    <col min="5388" max="5388" width="4.140625" style="88" customWidth="1"/>
    <col min="5389" max="5390" width="3.28515625" style="88" customWidth="1"/>
    <col min="5391" max="5391" width="4.140625" style="88" customWidth="1"/>
    <col min="5392" max="5403" width="3.28515625" style="88" customWidth="1"/>
    <col min="5404" max="5406" width="4.7109375" style="88" customWidth="1"/>
    <col min="5407" max="5407" width="7.85546875" style="88" bestFit="1" customWidth="1"/>
    <col min="5408" max="5408" width="11.85546875" style="88" bestFit="1" customWidth="1"/>
    <col min="5409" max="5410" width="10.7109375" style="88" bestFit="1" customWidth="1"/>
    <col min="5411" max="5412" width="8.85546875" style="88"/>
    <col min="5413" max="5413" width="23.140625" style="88" customWidth="1"/>
    <col min="5414" max="5414" width="20.85546875" style="88" customWidth="1"/>
    <col min="5415" max="5632" width="8.85546875" style="88"/>
    <col min="5633" max="5633" width="4.28515625" style="88" customWidth="1"/>
    <col min="5634" max="5643" width="3.28515625" style="88" customWidth="1"/>
    <col min="5644" max="5644" width="4.140625" style="88" customWidth="1"/>
    <col min="5645" max="5646" width="3.28515625" style="88" customWidth="1"/>
    <col min="5647" max="5647" width="4.140625" style="88" customWidth="1"/>
    <col min="5648" max="5659" width="3.28515625" style="88" customWidth="1"/>
    <col min="5660" max="5662" width="4.7109375" style="88" customWidth="1"/>
    <col min="5663" max="5663" width="7.85546875" style="88" bestFit="1" customWidth="1"/>
    <col min="5664" max="5664" width="11.85546875" style="88" bestFit="1" customWidth="1"/>
    <col min="5665" max="5666" width="10.7109375" style="88" bestFit="1" customWidth="1"/>
    <col min="5667" max="5668" width="8.85546875" style="88"/>
    <col min="5669" max="5669" width="23.140625" style="88" customWidth="1"/>
    <col min="5670" max="5670" width="20.85546875" style="88" customWidth="1"/>
    <col min="5671" max="5888" width="8.85546875" style="88"/>
    <col min="5889" max="5889" width="4.28515625" style="88" customWidth="1"/>
    <col min="5890" max="5899" width="3.28515625" style="88" customWidth="1"/>
    <col min="5900" max="5900" width="4.140625" style="88" customWidth="1"/>
    <col min="5901" max="5902" width="3.28515625" style="88" customWidth="1"/>
    <col min="5903" max="5903" width="4.140625" style="88" customWidth="1"/>
    <col min="5904" max="5915" width="3.28515625" style="88" customWidth="1"/>
    <col min="5916" max="5918" width="4.7109375" style="88" customWidth="1"/>
    <col min="5919" max="5919" width="7.85546875" style="88" bestFit="1" customWidth="1"/>
    <col min="5920" max="5920" width="11.85546875" style="88" bestFit="1" customWidth="1"/>
    <col min="5921" max="5922" width="10.7109375" style="88" bestFit="1" customWidth="1"/>
    <col min="5923" max="5924" width="8.85546875" style="88"/>
    <col min="5925" max="5925" width="23.140625" style="88" customWidth="1"/>
    <col min="5926" max="5926" width="20.85546875" style="88" customWidth="1"/>
    <col min="5927" max="6144" width="8.85546875" style="88"/>
    <col min="6145" max="6145" width="4.28515625" style="88" customWidth="1"/>
    <col min="6146" max="6155" width="3.28515625" style="88" customWidth="1"/>
    <col min="6156" max="6156" width="4.140625" style="88" customWidth="1"/>
    <col min="6157" max="6158" width="3.28515625" style="88" customWidth="1"/>
    <col min="6159" max="6159" width="4.140625" style="88" customWidth="1"/>
    <col min="6160" max="6171" width="3.28515625" style="88" customWidth="1"/>
    <col min="6172" max="6174" width="4.7109375" style="88" customWidth="1"/>
    <col min="6175" max="6175" width="7.85546875" style="88" bestFit="1" customWidth="1"/>
    <col min="6176" max="6176" width="11.85546875" style="88" bestFit="1" customWidth="1"/>
    <col min="6177" max="6178" width="10.7109375" style="88" bestFit="1" customWidth="1"/>
    <col min="6179" max="6180" width="8.85546875" style="88"/>
    <col min="6181" max="6181" width="23.140625" style="88" customWidth="1"/>
    <col min="6182" max="6182" width="20.85546875" style="88" customWidth="1"/>
    <col min="6183" max="6400" width="8.85546875" style="88"/>
    <col min="6401" max="6401" width="4.28515625" style="88" customWidth="1"/>
    <col min="6402" max="6411" width="3.28515625" style="88" customWidth="1"/>
    <col min="6412" max="6412" width="4.140625" style="88" customWidth="1"/>
    <col min="6413" max="6414" width="3.28515625" style="88" customWidth="1"/>
    <col min="6415" max="6415" width="4.140625" style="88" customWidth="1"/>
    <col min="6416" max="6427" width="3.28515625" style="88" customWidth="1"/>
    <col min="6428" max="6430" width="4.7109375" style="88" customWidth="1"/>
    <col min="6431" max="6431" width="7.85546875" style="88" bestFit="1" customWidth="1"/>
    <col min="6432" max="6432" width="11.85546875" style="88" bestFit="1" customWidth="1"/>
    <col min="6433" max="6434" width="10.7109375" style="88" bestFit="1" customWidth="1"/>
    <col min="6435" max="6436" width="8.85546875" style="88"/>
    <col min="6437" max="6437" width="23.140625" style="88" customWidth="1"/>
    <col min="6438" max="6438" width="20.85546875" style="88" customWidth="1"/>
    <col min="6439" max="6656" width="8.85546875" style="88"/>
    <col min="6657" max="6657" width="4.28515625" style="88" customWidth="1"/>
    <col min="6658" max="6667" width="3.28515625" style="88" customWidth="1"/>
    <col min="6668" max="6668" width="4.140625" style="88" customWidth="1"/>
    <col min="6669" max="6670" width="3.28515625" style="88" customWidth="1"/>
    <col min="6671" max="6671" width="4.140625" style="88" customWidth="1"/>
    <col min="6672" max="6683" width="3.28515625" style="88" customWidth="1"/>
    <col min="6684" max="6686" width="4.7109375" style="88" customWidth="1"/>
    <col min="6687" max="6687" width="7.85546875" style="88" bestFit="1" customWidth="1"/>
    <col min="6688" max="6688" width="11.85546875" style="88" bestFit="1" customWidth="1"/>
    <col min="6689" max="6690" width="10.7109375" style="88" bestFit="1" customWidth="1"/>
    <col min="6691" max="6692" width="8.85546875" style="88"/>
    <col min="6693" max="6693" width="23.140625" style="88" customWidth="1"/>
    <col min="6694" max="6694" width="20.85546875" style="88" customWidth="1"/>
    <col min="6695" max="6912" width="8.85546875" style="88"/>
    <col min="6913" max="6913" width="4.28515625" style="88" customWidth="1"/>
    <col min="6914" max="6923" width="3.28515625" style="88" customWidth="1"/>
    <col min="6924" max="6924" width="4.140625" style="88" customWidth="1"/>
    <col min="6925" max="6926" width="3.28515625" style="88" customWidth="1"/>
    <col min="6927" max="6927" width="4.140625" style="88" customWidth="1"/>
    <col min="6928" max="6939" width="3.28515625" style="88" customWidth="1"/>
    <col min="6940" max="6942" width="4.7109375" style="88" customWidth="1"/>
    <col min="6943" max="6943" width="7.85546875" style="88" bestFit="1" customWidth="1"/>
    <col min="6944" max="6944" width="11.85546875" style="88" bestFit="1" customWidth="1"/>
    <col min="6945" max="6946" width="10.7109375" style="88" bestFit="1" customWidth="1"/>
    <col min="6947" max="6948" width="8.85546875" style="88"/>
    <col min="6949" max="6949" width="23.140625" style="88" customWidth="1"/>
    <col min="6950" max="6950" width="20.85546875" style="88" customWidth="1"/>
    <col min="6951" max="7168" width="8.85546875" style="88"/>
    <col min="7169" max="7169" width="4.28515625" style="88" customWidth="1"/>
    <col min="7170" max="7179" width="3.28515625" style="88" customWidth="1"/>
    <col min="7180" max="7180" width="4.140625" style="88" customWidth="1"/>
    <col min="7181" max="7182" width="3.28515625" style="88" customWidth="1"/>
    <col min="7183" max="7183" width="4.140625" style="88" customWidth="1"/>
    <col min="7184" max="7195" width="3.28515625" style="88" customWidth="1"/>
    <col min="7196" max="7198" width="4.7109375" style="88" customWidth="1"/>
    <col min="7199" max="7199" width="7.85546875" style="88" bestFit="1" customWidth="1"/>
    <col min="7200" max="7200" width="11.85546875" style="88" bestFit="1" customWidth="1"/>
    <col min="7201" max="7202" width="10.7109375" style="88" bestFit="1" customWidth="1"/>
    <col min="7203" max="7204" width="8.85546875" style="88"/>
    <col min="7205" max="7205" width="23.140625" style="88" customWidth="1"/>
    <col min="7206" max="7206" width="20.85546875" style="88" customWidth="1"/>
    <col min="7207" max="7424" width="8.85546875" style="88"/>
    <col min="7425" max="7425" width="4.28515625" style="88" customWidth="1"/>
    <col min="7426" max="7435" width="3.28515625" style="88" customWidth="1"/>
    <col min="7436" max="7436" width="4.140625" style="88" customWidth="1"/>
    <col min="7437" max="7438" width="3.28515625" style="88" customWidth="1"/>
    <col min="7439" max="7439" width="4.140625" style="88" customWidth="1"/>
    <col min="7440" max="7451" width="3.28515625" style="88" customWidth="1"/>
    <col min="7452" max="7454" width="4.7109375" style="88" customWidth="1"/>
    <col min="7455" max="7455" width="7.85546875" style="88" bestFit="1" customWidth="1"/>
    <col min="7456" max="7456" width="11.85546875" style="88" bestFit="1" customWidth="1"/>
    <col min="7457" max="7458" width="10.7109375" style="88" bestFit="1" customWidth="1"/>
    <col min="7459" max="7460" width="8.85546875" style="88"/>
    <col min="7461" max="7461" width="23.140625" style="88" customWidth="1"/>
    <col min="7462" max="7462" width="20.85546875" style="88" customWidth="1"/>
    <col min="7463" max="7680" width="8.85546875" style="88"/>
    <col min="7681" max="7681" width="4.28515625" style="88" customWidth="1"/>
    <col min="7682" max="7691" width="3.28515625" style="88" customWidth="1"/>
    <col min="7692" max="7692" width="4.140625" style="88" customWidth="1"/>
    <col min="7693" max="7694" width="3.28515625" style="88" customWidth="1"/>
    <col min="7695" max="7695" width="4.140625" style="88" customWidth="1"/>
    <col min="7696" max="7707" width="3.28515625" style="88" customWidth="1"/>
    <col min="7708" max="7710" width="4.7109375" style="88" customWidth="1"/>
    <col min="7711" max="7711" width="7.85546875" style="88" bestFit="1" customWidth="1"/>
    <col min="7712" max="7712" width="11.85546875" style="88" bestFit="1" customWidth="1"/>
    <col min="7713" max="7714" width="10.7109375" style="88" bestFit="1" customWidth="1"/>
    <col min="7715" max="7716" width="8.85546875" style="88"/>
    <col min="7717" max="7717" width="23.140625" style="88" customWidth="1"/>
    <col min="7718" max="7718" width="20.85546875" style="88" customWidth="1"/>
    <col min="7719" max="7936" width="8.85546875" style="88"/>
    <col min="7937" max="7937" width="4.28515625" style="88" customWidth="1"/>
    <col min="7938" max="7947" width="3.28515625" style="88" customWidth="1"/>
    <col min="7948" max="7948" width="4.140625" style="88" customWidth="1"/>
    <col min="7949" max="7950" width="3.28515625" style="88" customWidth="1"/>
    <col min="7951" max="7951" width="4.140625" style="88" customWidth="1"/>
    <col min="7952" max="7963" width="3.28515625" style="88" customWidth="1"/>
    <col min="7964" max="7966" width="4.7109375" style="88" customWidth="1"/>
    <col min="7967" max="7967" width="7.85546875" style="88" bestFit="1" customWidth="1"/>
    <col min="7968" max="7968" width="11.85546875" style="88" bestFit="1" customWidth="1"/>
    <col min="7969" max="7970" width="10.7109375" style="88" bestFit="1" customWidth="1"/>
    <col min="7971" max="7972" width="8.85546875" style="88"/>
    <col min="7973" max="7973" width="23.140625" style="88" customWidth="1"/>
    <col min="7974" max="7974" width="20.85546875" style="88" customWidth="1"/>
    <col min="7975" max="8192" width="8.85546875" style="88"/>
    <col min="8193" max="8193" width="4.28515625" style="88" customWidth="1"/>
    <col min="8194" max="8203" width="3.28515625" style="88" customWidth="1"/>
    <col min="8204" max="8204" width="4.140625" style="88" customWidth="1"/>
    <col min="8205" max="8206" width="3.28515625" style="88" customWidth="1"/>
    <col min="8207" max="8207" width="4.140625" style="88" customWidth="1"/>
    <col min="8208" max="8219" width="3.28515625" style="88" customWidth="1"/>
    <col min="8220" max="8222" width="4.7109375" style="88" customWidth="1"/>
    <col min="8223" max="8223" width="7.85546875" style="88" bestFit="1" customWidth="1"/>
    <col min="8224" max="8224" width="11.85546875" style="88" bestFit="1" customWidth="1"/>
    <col min="8225" max="8226" width="10.7109375" style="88" bestFit="1" customWidth="1"/>
    <col min="8227" max="8228" width="8.85546875" style="88"/>
    <col min="8229" max="8229" width="23.140625" style="88" customWidth="1"/>
    <col min="8230" max="8230" width="20.85546875" style="88" customWidth="1"/>
    <col min="8231" max="8448" width="8.85546875" style="88"/>
    <col min="8449" max="8449" width="4.28515625" style="88" customWidth="1"/>
    <col min="8450" max="8459" width="3.28515625" style="88" customWidth="1"/>
    <col min="8460" max="8460" width="4.140625" style="88" customWidth="1"/>
    <col min="8461" max="8462" width="3.28515625" style="88" customWidth="1"/>
    <col min="8463" max="8463" width="4.140625" style="88" customWidth="1"/>
    <col min="8464" max="8475" width="3.28515625" style="88" customWidth="1"/>
    <col min="8476" max="8478" width="4.7109375" style="88" customWidth="1"/>
    <col min="8479" max="8479" width="7.85546875" style="88" bestFit="1" customWidth="1"/>
    <col min="8480" max="8480" width="11.85546875" style="88" bestFit="1" customWidth="1"/>
    <col min="8481" max="8482" width="10.7109375" style="88" bestFit="1" customWidth="1"/>
    <col min="8483" max="8484" width="8.85546875" style="88"/>
    <col min="8485" max="8485" width="23.140625" style="88" customWidth="1"/>
    <col min="8486" max="8486" width="20.85546875" style="88" customWidth="1"/>
    <col min="8487" max="8704" width="8.85546875" style="88"/>
    <col min="8705" max="8705" width="4.28515625" style="88" customWidth="1"/>
    <col min="8706" max="8715" width="3.28515625" style="88" customWidth="1"/>
    <col min="8716" max="8716" width="4.140625" style="88" customWidth="1"/>
    <col min="8717" max="8718" width="3.28515625" style="88" customWidth="1"/>
    <col min="8719" max="8719" width="4.140625" style="88" customWidth="1"/>
    <col min="8720" max="8731" width="3.28515625" style="88" customWidth="1"/>
    <col min="8732" max="8734" width="4.7109375" style="88" customWidth="1"/>
    <col min="8735" max="8735" width="7.85546875" style="88" bestFit="1" customWidth="1"/>
    <col min="8736" max="8736" width="11.85546875" style="88" bestFit="1" customWidth="1"/>
    <col min="8737" max="8738" width="10.7109375" style="88" bestFit="1" customWidth="1"/>
    <col min="8739" max="8740" width="8.85546875" style="88"/>
    <col min="8741" max="8741" width="23.140625" style="88" customWidth="1"/>
    <col min="8742" max="8742" width="20.85546875" style="88" customWidth="1"/>
    <col min="8743" max="8960" width="8.85546875" style="88"/>
    <col min="8961" max="8961" width="4.28515625" style="88" customWidth="1"/>
    <col min="8962" max="8971" width="3.28515625" style="88" customWidth="1"/>
    <col min="8972" max="8972" width="4.140625" style="88" customWidth="1"/>
    <col min="8973" max="8974" width="3.28515625" style="88" customWidth="1"/>
    <col min="8975" max="8975" width="4.140625" style="88" customWidth="1"/>
    <col min="8976" max="8987" width="3.28515625" style="88" customWidth="1"/>
    <col min="8988" max="8990" width="4.7109375" style="88" customWidth="1"/>
    <col min="8991" max="8991" width="7.85546875" style="88" bestFit="1" customWidth="1"/>
    <col min="8992" max="8992" width="11.85546875" style="88" bestFit="1" customWidth="1"/>
    <col min="8993" max="8994" width="10.7109375" style="88" bestFit="1" customWidth="1"/>
    <col min="8995" max="8996" width="8.85546875" style="88"/>
    <col min="8997" max="8997" width="23.140625" style="88" customWidth="1"/>
    <col min="8998" max="8998" width="20.85546875" style="88" customWidth="1"/>
    <col min="8999" max="9216" width="8.85546875" style="88"/>
    <col min="9217" max="9217" width="4.28515625" style="88" customWidth="1"/>
    <col min="9218" max="9227" width="3.28515625" style="88" customWidth="1"/>
    <col min="9228" max="9228" width="4.140625" style="88" customWidth="1"/>
    <col min="9229" max="9230" width="3.28515625" style="88" customWidth="1"/>
    <col min="9231" max="9231" width="4.140625" style="88" customWidth="1"/>
    <col min="9232" max="9243" width="3.28515625" style="88" customWidth="1"/>
    <col min="9244" max="9246" width="4.7109375" style="88" customWidth="1"/>
    <col min="9247" max="9247" width="7.85546875" style="88" bestFit="1" customWidth="1"/>
    <col min="9248" max="9248" width="11.85546875" style="88" bestFit="1" customWidth="1"/>
    <col min="9249" max="9250" width="10.7109375" style="88" bestFit="1" customWidth="1"/>
    <col min="9251" max="9252" width="8.85546875" style="88"/>
    <col min="9253" max="9253" width="23.140625" style="88" customWidth="1"/>
    <col min="9254" max="9254" width="20.85546875" style="88" customWidth="1"/>
    <col min="9255" max="9472" width="8.85546875" style="88"/>
    <col min="9473" max="9473" width="4.28515625" style="88" customWidth="1"/>
    <col min="9474" max="9483" width="3.28515625" style="88" customWidth="1"/>
    <col min="9484" max="9484" width="4.140625" style="88" customWidth="1"/>
    <col min="9485" max="9486" width="3.28515625" style="88" customWidth="1"/>
    <col min="9487" max="9487" width="4.140625" style="88" customWidth="1"/>
    <col min="9488" max="9499" width="3.28515625" style="88" customWidth="1"/>
    <col min="9500" max="9502" width="4.7109375" style="88" customWidth="1"/>
    <col min="9503" max="9503" width="7.85546875" style="88" bestFit="1" customWidth="1"/>
    <col min="9504" max="9504" width="11.85546875" style="88" bestFit="1" customWidth="1"/>
    <col min="9505" max="9506" width="10.7109375" style="88" bestFit="1" customWidth="1"/>
    <col min="9507" max="9508" width="8.85546875" style="88"/>
    <col min="9509" max="9509" width="23.140625" style="88" customWidth="1"/>
    <col min="9510" max="9510" width="20.85546875" style="88" customWidth="1"/>
    <col min="9511" max="9728" width="8.85546875" style="88"/>
    <col min="9729" max="9729" width="4.28515625" style="88" customWidth="1"/>
    <col min="9730" max="9739" width="3.28515625" style="88" customWidth="1"/>
    <col min="9740" max="9740" width="4.140625" style="88" customWidth="1"/>
    <col min="9741" max="9742" width="3.28515625" style="88" customWidth="1"/>
    <col min="9743" max="9743" width="4.140625" style="88" customWidth="1"/>
    <col min="9744" max="9755" width="3.28515625" style="88" customWidth="1"/>
    <col min="9756" max="9758" width="4.7109375" style="88" customWidth="1"/>
    <col min="9759" max="9759" width="7.85546875" style="88" bestFit="1" customWidth="1"/>
    <col min="9760" max="9760" width="11.85546875" style="88" bestFit="1" customWidth="1"/>
    <col min="9761" max="9762" width="10.7109375" style="88" bestFit="1" customWidth="1"/>
    <col min="9763" max="9764" width="8.85546875" style="88"/>
    <col min="9765" max="9765" width="23.140625" style="88" customWidth="1"/>
    <col min="9766" max="9766" width="20.85546875" style="88" customWidth="1"/>
    <col min="9767" max="9984" width="8.85546875" style="88"/>
    <col min="9985" max="9985" width="4.28515625" style="88" customWidth="1"/>
    <col min="9986" max="9995" width="3.28515625" style="88" customWidth="1"/>
    <col min="9996" max="9996" width="4.140625" style="88" customWidth="1"/>
    <col min="9997" max="9998" width="3.28515625" style="88" customWidth="1"/>
    <col min="9999" max="9999" width="4.140625" style="88" customWidth="1"/>
    <col min="10000" max="10011" width="3.28515625" style="88" customWidth="1"/>
    <col min="10012" max="10014" width="4.7109375" style="88" customWidth="1"/>
    <col min="10015" max="10015" width="7.85546875" style="88" bestFit="1" customWidth="1"/>
    <col min="10016" max="10016" width="11.85546875" style="88" bestFit="1" customWidth="1"/>
    <col min="10017" max="10018" width="10.7109375" style="88" bestFit="1" customWidth="1"/>
    <col min="10019" max="10020" width="8.85546875" style="88"/>
    <col min="10021" max="10021" width="23.140625" style="88" customWidth="1"/>
    <col min="10022" max="10022" width="20.85546875" style="88" customWidth="1"/>
    <col min="10023" max="10240" width="8.85546875" style="88"/>
    <col min="10241" max="10241" width="4.28515625" style="88" customWidth="1"/>
    <col min="10242" max="10251" width="3.28515625" style="88" customWidth="1"/>
    <col min="10252" max="10252" width="4.140625" style="88" customWidth="1"/>
    <col min="10253" max="10254" width="3.28515625" style="88" customWidth="1"/>
    <col min="10255" max="10255" width="4.140625" style="88" customWidth="1"/>
    <col min="10256" max="10267" width="3.28515625" style="88" customWidth="1"/>
    <col min="10268" max="10270" width="4.7109375" style="88" customWidth="1"/>
    <col min="10271" max="10271" width="7.85546875" style="88" bestFit="1" customWidth="1"/>
    <col min="10272" max="10272" width="11.85546875" style="88" bestFit="1" customWidth="1"/>
    <col min="10273" max="10274" width="10.7109375" style="88" bestFit="1" customWidth="1"/>
    <col min="10275" max="10276" width="8.85546875" style="88"/>
    <col min="10277" max="10277" width="23.140625" style="88" customWidth="1"/>
    <col min="10278" max="10278" width="20.85546875" style="88" customWidth="1"/>
    <col min="10279" max="10496" width="8.85546875" style="88"/>
    <col min="10497" max="10497" width="4.28515625" style="88" customWidth="1"/>
    <col min="10498" max="10507" width="3.28515625" style="88" customWidth="1"/>
    <col min="10508" max="10508" width="4.140625" style="88" customWidth="1"/>
    <col min="10509" max="10510" width="3.28515625" style="88" customWidth="1"/>
    <col min="10511" max="10511" width="4.140625" style="88" customWidth="1"/>
    <col min="10512" max="10523" width="3.28515625" style="88" customWidth="1"/>
    <col min="10524" max="10526" width="4.7109375" style="88" customWidth="1"/>
    <col min="10527" max="10527" width="7.85546875" style="88" bestFit="1" customWidth="1"/>
    <col min="10528" max="10528" width="11.85546875" style="88" bestFit="1" customWidth="1"/>
    <col min="10529" max="10530" width="10.7109375" style="88" bestFit="1" customWidth="1"/>
    <col min="10531" max="10532" width="8.85546875" style="88"/>
    <col min="10533" max="10533" width="23.140625" style="88" customWidth="1"/>
    <col min="10534" max="10534" width="20.85546875" style="88" customWidth="1"/>
    <col min="10535" max="10752" width="8.85546875" style="88"/>
    <col min="10753" max="10753" width="4.28515625" style="88" customWidth="1"/>
    <col min="10754" max="10763" width="3.28515625" style="88" customWidth="1"/>
    <col min="10764" max="10764" width="4.140625" style="88" customWidth="1"/>
    <col min="10765" max="10766" width="3.28515625" style="88" customWidth="1"/>
    <col min="10767" max="10767" width="4.140625" style="88" customWidth="1"/>
    <col min="10768" max="10779" width="3.28515625" style="88" customWidth="1"/>
    <col min="10780" max="10782" width="4.7109375" style="88" customWidth="1"/>
    <col min="10783" max="10783" width="7.85546875" style="88" bestFit="1" customWidth="1"/>
    <col min="10784" max="10784" width="11.85546875" style="88" bestFit="1" customWidth="1"/>
    <col min="10785" max="10786" width="10.7109375" style="88" bestFit="1" customWidth="1"/>
    <col min="10787" max="10788" width="8.85546875" style="88"/>
    <col min="10789" max="10789" width="23.140625" style="88" customWidth="1"/>
    <col min="10790" max="10790" width="20.85546875" style="88" customWidth="1"/>
    <col min="10791" max="11008" width="8.85546875" style="88"/>
    <col min="11009" max="11009" width="4.28515625" style="88" customWidth="1"/>
    <col min="11010" max="11019" width="3.28515625" style="88" customWidth="1"/>
    <col min="11020" max="11020" width="4.140625" style="88" customWidth="1"/>
    <col min="11021" max="11022" width="3.28515625" style="88" customWidth="1"/>
    <col min="11023" max="11023" width="4.140625" style="88" customWidth="1"/>
    <col min="11024" max="11035" width="3.28515625" style="88" customWidth="1"/>
    <col min="11036" max="11038" width="4.7109375" style="88" customWidth="1"/>
    <col min="11039" max="11039" width="7.85546875" style="88" bestFit="1" customWidth="1"/>
    <col min="11040" max="11040" width="11.85546875" style="88" bestFit="1" customWidth="1"/>
    <col min="11041" max="11042" width="10.7109375" style="88" bestFit="1" customWidth="1"/>
    <col min="11043" max="11044" width="8.85546875" style="88"/>
    <col min="11045" max="11045" width="23.140625" style="88" customWidth="1"/>
    <col min="11046" max="11046" width="20.85546875" style="88" customWidth="1"/>
    <col min="11047" max="11264" width="8.85546875" style="88"/>
    <col min="11265" max="11265" width="4.28515625" style="88" customWidth="1"/>
    <col min="11266" max="11275" width="3.28515625" style="88" customWidth="1"/>
    <col min="11276" max="11276" width="4.140625" style="88" customWidth="1"/>
    <col min="11277" max="11278" width="3.28515625" style="88" customWidth="1"/>
    <col min="11279" max="11279" width="4.140625" style="88" customWidth="1"/>
    <col min="11280" max="11291" width="3.28515625" style="88" customWidth="1"/>
    <col min="11292" max="11294" width="4.7109375" style="88" customWidth="1"/>
    <col min="11295" max="11295" width="7.85546875" style="88" bestFit="1" customWidth="1"/>
    <col min="11296" max="11296" width="11.85546875" style="88" bestFit="1" customWidth="1"/>
    <col min="11297" max="11298" width="10.7109375" style="88" bestFit="1" customWidth="1"/>
    <col min="11299" max="11300" width="8.85546875" style="88"/>
    <col min="11301" max="11301" width="23.140625" style="88" customWidth="1"/>
    <col min="11302" max="11302" width="20.85546875" style="88" customWidth="1"/>
    <col min="11303" max="11520" width="8.85546875" style="88"/>
    <col min="11521" max="11521" width="4.28515625" style="88" customWidth="1"/>
    <col min="11522" max="11531" width="3.28515625" style="88" customWidth="1"/>
    <col min="11532" max="11532" width="4.140625" style="88" customWidth="1"/>
    <col min="11533" max="11534" width="3.28515625" style="88" customWidth="1"/>
    <col min="11535" max="11535" width="4.140625" style="88" customWidth="1"/>
    <col min="11536" max="11547" width="3.28515625" style="88" customWidth="1"/>
    <col min="11548" max="11550" width="4.7109375" style="88" customWidth="1"/>
    <col min="11551" max="11551" width="7.85546875" style="88" bestFit="1" customWidth="1"/>
    <col min="11552" max="11552" width="11.85546875" style="88" bestFit="1" customWidth="1"/>
    <col min="11553" max="11554" width="10.7109375" style="88" bestFit="1" customWidth="1"/>
    <col min="11555" max="11556" width="8.85546875" style="88"/>
    <col min="11557" max="11557" width="23.140625" style="88" customWidth="1"/>
    <col min="11558" max="11558" width="20.85546875" style="88" customWidth="1"/>
    <col min="11559" max="11776" width="8.85546875" style="88"/>
    <col min="11777" max="11777" width="4.28515625" style="88" customWidth="1"/>
    <col min="11778" max="11787" width="3.28515625" style="88" customWidth="1"/>
    <col min="11788" max="11788" width="4.140625" style="88" customWidth="1"/>
    <col min="11789" max="11790" width="3.28515625" style="88" customWidth="1"/>
    <col min="11791" max="11791" width="4.140625" style="88" customWidth="1"/>
    <col min="11792" max="11803" width="3.28515625" style="88" customWidth="1"/>
    <col min="11804" max="11806" width="4.7109375" style="88" customWidth="1"/>
    <col min="11807" max="11807" width="7.85546875" style="88" bestFit="1" customWidth="1"/>
    <col min="11808" max="11808" width="11.85546875" style="88" bestFit="1" customWidth="1"/>
    <col min="11809" max="11810" width="10.7109375" style="88" bestFit="1" customWidth="1"/>
    <col min="11811" max="11812" width="8.85546875" style="88"/>
    <col min="11813" max="11813" width="23.140625" style="88" customWidth="1"/>
    <col min="11814" max="11814" width="20.85546875" style="88" customWidth="1"/>
    <col min="11815" max="12032" width="8.85546875" style="88"/>
    <col min="12033" max="12033" width="4.28515625" style="88" customWidth="1"/>
    <col min="12034" max="12043" width="3.28515625" style="88" customWidth="1"/>
    <col min="12044" max="12044" width="4.140625" style="88" customWidth="1"/>
    <col min="12045" max="12046" width="3.28515625" style="88" customWidth="1"/>
    <col min="12047" max="12047" width="4.140625" style="88" customWidth="1"/>
    <col min="12048" max="12059" width="3.28515625" style="88" customWidth="1"/>
    <col min="12060" max="12062" width="4.7109375" style="88" customWidth="1"/>
    <col min="12063" max="12063" width="7.85546875" style="88" bestFit="1" customWidth="1"/>
    <col min="12064" max="12064" width="11.85546875" style="88" bestFit="1" customWidth="1"/>
    <col min="12065" max="12066" width="10.7109375" style="88" bestFit="1" customWidth="1"/>
    <col min="12067" max="12068" width="8.85546875" style="88"/>
    <col min="12069" max="12069" width="23.140625" style="88" customWidth="1"/>
    <col min="12070" max="12070" width="20.85546875" style="88" customWidth="1"/>
    <col min="12071" max="12288" width="8.85546875" style="88"/>
    <col min="12289" max="12289" width="4.28515625" style="88" customWidth="1"/>
    <col min="12290" max="12299" width="3.28515625" style="88" customWidth="1"/>
    <col min="12300" max="12300" width="4.140625" style="88" customWidth="1"/>
    <col min="12301" max="12302" width="3.28515625" style="88" customWidth="1"/>
    <col min="12303" max="12303" width="4.140625" style="88" customWidth="1"/>
    <col min="12304" max="12315" width="3.28515625" style="88" customWidth="1"/>
    <col min="12316" max="12318" width="4.7109375" style="88" customWidth="1"/>
    <col min="12319" max="12319" width="7.85546875" style="88" bestFit="1" customWidth="1"/>
    <col min="12320" max="12320" width="11.85546875" style="88" bestFit="1" customWidth="1"/>
    <col min="12321" max="12322" width="10.7109375" style="88" bestFit="1" customWidth="1"/>
    <col min="12323" max="12324" width="8.85546875" style="88"/>
    <col min="12325" max="12325" width="23.140625" style="88" customWidth="1"/>
    <col min="12326" max="12326" width="20.85546875" style="88" customWidth="1"/>
    <col min="12327" max="12544" width="8.85546875" style="88"/>
    <col min="12545" max="12545" width="4.28515625" style="88" customWidth="1"/>
    <col min="12546" max="12555" width="3.28515625" style="88" customWidth="1"/>
    <col min="12556" max="12556" width="4.140625" style="88" customWidth="1"/>
    <col min="12557" max="12558" width="3.28515625" style="88" customWidth="1"/>
    <col min="12559" max="12559" width="4.140625" style="88" customWidth="1"/>
    <col min="12560" max="12571" width="3.28515625" style="88" customWidth="1"/>
    <col min="12572" max="12574" width="4.7109375" style="88" customWidth="1"/>
    <col min="12575" max="12575" width="7.85546875" style="88" bestFit="1" customWidth="1"/>
    <col min="12576" max="12576" width="11.85546875" style="88" bestFit="1" customWidth="1"/>
    <col min="12577" max="12578" width="10.7109375" style="88" bestFit="1" customWidth="1"/>
    <col min="12579" max="12580" width="8.85546875" style="88"/>
    <col min="12581" max="12581" width="23.140625" style="88" customWidth="1"/>
    <col min="12582" max="12582" width="20.85546875" style="88" customWidth="1"/>
    <col min="12583" max="12800" width="8.85546875" style="88"/>
    <col min="12801" max="12801" width="4.28515625" style="88" customWidth="1"/>
    <col min="12802" max="12811" width="3.28515625" style="88" customWidth="1"/>
    <col min="12812" max="12812" width="4.140625" style="88" customWidth="1"/>
    <col min="12813" max="12814" width="3.28515625" style="88" customWidth="1"/>
    <col min="12815" max="12815" width="4.140625" style="88" customWidth="1"/>
    <col min="12816" max="12827" width="3.28515625" style="88" customWidth="1"/>
    <col min="12828" max="12830" width="4.7109375" style="88" customWidth="1"/>
    <col min="12831" max="12831" width="7.85546875" style="88" bestFit="1" customWidth="1"/>
    <col min="12832" max="12832" width="11.85546875" style="88" bestFit="1" customWidth="1"/>
    <col min="12833" max="12834" width="10.7109375" style="88" bestFit="1" customWidth="1"/>
    <col min="12835" max="12836" width="8.85546875" style="88"/>
    <col min="12837" max="12837" width="23.140625" style="88" customWidth="1"/>
    <col min="12838" max="12838" width="20.85546875" style="88" customWidth="1"/>
    <col min="12839" max="13056" width="8.85546875" style="88"/>
    <col min="13057" max="13057" width="4.28515625" style="88" customWidth="1"/>
    <col min="13058" max="13067" width="3.28515625" style="88" customWidth="1"/>
    <col min="13068" max="13068" width="4.140625" style="88" customWidth="1"/>
    <col min="13069" max="13070" width="3.28515625" style="88" customWidth="1"/>
    <col min="13071" max="13071" width="4.140625" style="88" customWidth="1"/>
    <col min="13072" max="13083" width="3.28515625" style="88" customWidth="1"/>
    <col min="13084" max="13086" width="4.7109375" style="88" customWidth="1"/>
    <col min="13087" max="13087" width="7.85546875" style="88" bestFit="1" customWidth="1"/>
    <col min="13088" max="13088" width="11.85546875" style="88" bestFit="1" customWidth="1"/>
    <col min="13089" max="13090" width="10.7109375" style="88" bestFit="1" customWidth="1"/>
    <col min="13091" max="13092" width="8.85546875" style="88"/>
    <col min="13093" max="13093" width="23.140625" style="88" customWidth="1"/>
    <col min="13094" max="13094" width="20.85546875" style="88" customWidth="1"/>
    <col min="13095" max="13312" width="8.85546875" style="88"/>
    <col min="13313" max="13313" width="4.28515625" style="88" customWidth="1"/>
    <col min="13314" max="13323" width="3.28515625" style="88" customWidth="1"/>
    <col min="13324" max="13324" width="4.140625" style="88" customWidth="1"/>
    <col min="13325" max="13326" width="3.28515625" style="88" customWidth="1"/>
    <col min="13327" max="13327" width="4.140625" style="88" customWidth="1"/>
    <col min="13328" max="13339" width="3.28515625" style="88" customWidth="1"/>
    <col min="13340" max="13342" width="4.7109375" style="88" customWidth="1"/>
    <col min="13343" max="13343" width="7.85546875" style="88" bestFit="1" customWidth="1"/>
    <col min="13344" max="13344" width="11.85546875" style="88" bestFit="1" customWidth="1"/>
    <col min="13345" max="13346" width="10.7109375" style="88" bestFit="1" customWidth="1"/>
    <col min="13347" max="13348" width="8.85546875" style="88"/>
    <col min="13349" max="13349" width="23.140625" style="88" customWidth="1"/>
    <col min="13350" max="13350" width="20.85546875" style="88" customWidth="1"/>
    <col min="13351" max="13568" width="8.85546875" style="88"/>
    <col min="13569" max="13569" width="4.28515625" style="88" customWidth="1"/>
    <col min="13570" max="13579" width="3.28515625" style="88" customWidth="1"/>
    <col min="13580" max="13580" width="4.140625" style="88" customWidth="1"/>
    <col min="13581" max="13582" width="3.28515625" style="88" customWidth="1"/>
    <col min="13583" max="13583" width="4.140625" style="88" customWidth="1"/>
    <col min="13584" max="13595" width="3.28515625" style="88" customWidth="1"/>
    <col min="13596" max="13598" width="4.7109375" style="88" customWidth="1"/>
    <col min="13599" max="13599" width="7.85546875" style="88" bestFit="1" customWidth="1"/>
    <col min="13600" max="13600" width="11.85546875" style="88" bestFit="1" customWidth="1"/>
    <col min="13601" max="13602" width="10.7109375" style="88" bestFit="1" customWidth="1"/>
    <col min="13603" max="13604" width="8.85546875" style="88"/>
    <col min="13605" max="13605" width="23.140625" style="88" customWidth="1"/>
    <col min="13606" max="13606" width="20.85546875" style="88" customWidth="1"/>
    <col min="13607" max="13824" width="8.85546875" style="88"/>
    <col min="13825" max="13825" width="4.28515625" style="88" customWidth="1"/>
    <col min="13826" max="13835" width="3.28515625" style="88" customWidth="1"/>
    <col min="13836" max="13836" width="4.140625" style="88" customWidth="1"/>
    <col min="13837" max="13838" width="3.28515625" style="88" customWidth="1"/>
    <col min="13839" max="13839" width="4.140625" style="88" customWidth="1"/>
    <col min="13840" max="13851" width="3.28515625" style="88" customWidth="1"/>
    <col min="13852" max="13854" width="4.7109375" style="88" customWidth="1"/>
    <col min="13855" max="13855" width="7.85546875" style="88" bestFit="1" customWidth="1"/>
    <col min="13856" max="13856" width="11.85546875" style="88" bestFit="1" customWidth="1"/>
    <col min="13857" max="13858" width="10.7109375" style="88" bestFit="1" customWidth="1"/>
    <col min="13859" max="13860" width="8.85546875" style="88"/>
    <col min="13861" max="13861" width="23.140625" style="88" customWidth="1"/>
    <col min="13862" max="13862" width="20.85546875" style="88" customWidth="1"/>
    <col min="13863" max="14080" width="8.85546875" style="88"/>
    <col min="14081" max="14081" width="4.28515625" style="88" customWidth="1"/>
    <col min="14082" max="14091" width="3.28515625" style="88" customWidth="1"/>
    <col min="14092" max="14092" width="4.140625" style="88" customWidth="1"/>
    <col min="14093" max="14094" width="3.28515625" style="88" customWidth="1"/>
    <col min="14095" max="14095" width="4.140625" style="88" customWidth="1"/>
    <col min="14096" max="14107" width="3.28515625" style="88" customWidth="1"/>
    <col min="14108" max="14110" width="4.7109375" style="88" customWidth="1"/>
    <col min="14111" max="14111" width="7.85546875" style="88" bestFit="1" customWidth="1"/>
    <col min="14112" max="14112" width="11.85546875" style="88" bestFit="1" customWidth="1"/>
    <col min="14113" max="14114" width="10.7109375" style="88" bestFit="1" customWidth="1"/>
    <col min="14115" max="14116" width="8.85546875" style="88"/>
    <col min="14117" max="14117" width="23.140625" style="88" customWidth="1"/>
    <col min="14118" max="14118" width="20.85546875" style="88" customWidth="1"/>
    <col min="14119" max="14336" width="8.85546875" style="88"/>
    <col min="14337" max="14337" width="4.28515625" style="88" customWidth="1"/>
    <col min="14338" max="14347" width="3.28515625" style="88" customWidth="1"/>
    <col min="14348" max="14348" width="4.140625" style="88" customWidth="1"/>
    <col min="14349" max="14350" width="3.28515625" style="88" customWidth="1"/>
    <col min="14351" max="14351" width="4.140625" style="88" customWidth="1"/>
    <col min="14352" max="14363" width="3.28515625" style="88" customWidth="1"/>
    <col min="14364" max="14366" width="4.7109375" style="88" customWidth="1"/>
    <col min="14367" max="14367" width="7.85546875" style="88" bestFit="1" customWidth="1"/>
    <col min="14368" max="14368" width="11.85546875" style="88" bestFit="1" customWidth="1"/>
    <col min="14369" max="14370" width="10.7109375" style="88" bestFit="1" customWidth="1"/>
    <col min="14371" max="14372" width="8.85546875" style="88"/>
    <col min="14373" max="14373" width="23.140625" style="88" customWidth="1"/>
    <col min="14374" max="14374" width="20.85546875" style="88" customWidth="1"/>
    <col min="14375" max="14592" width="8.85546875" style="88"/>
    <col min="14593" max="14593" width="4.28515625" style="88" customWidth="1"/>
    <col min="14594" max="14603" width="3.28515625" style="88" customWidth="1"/>
    <col min="14604" max="14604" width="4.140625" style="88" customWidth="1"/>
    <col min="14605" max="14606" width="3.28515625" style="88" customWidth="1"/>
    <col min="14607" max="14607" width="4.140625" style="88" customWidth="1"/>
    <col min="14608" max="14619" width="3.28515625" style="88" customWidth="1"/>
    <col min="14620" max="14622" width="4.7109375" style="88" customWidth="1"/>
    <col min="14623" max="14623" width="7.85546875" style="88" bestFit="1" customWidth="1"/>
    <col min="14624" max="14624" width="11.85546875" style="88" bestFit="1" customWidth="1"/>
    <col min="14625" max="14626" width="10.7109375" style="88" bestFit="1" customWidth="1"/>
    <col min="14627" max="14628" width="8.85546875" style="88"/>
    <col min="14629" max="14629" width="23.140625" style="88" customWidth="1"/>
    <col min="14630" max="14630" width="20.85546875" style="88" customWidth="1"/>
    <col min="14631" max="14848" width="8.85546875" style="88"/>
    <col min="14849" max="14849" width="4.28515625" style="88" customWidth="1"/>
    <col min="14850" max="14859" width="3.28515625" style="88" customWidth="1"/>
    <col min="14860" max="14860" width="4.140625" style="88" customWidth="1"/>
    <col min="14861" max="14862" width="3.28515625" style="88" customWidth="1"/>
    <col min="14863" max="14863" width="4.140625" style="88" customWidth="1"/>
    <col min="14864" max="14875" width="3.28515625" style="88" customWidth="1"/>
    <col min="14876" max="14878" width="4.7109375" style="88" customWidth="1"/>
    <col min="14879" max="14879" width="7.85546875" style="88" bestFit="1" customWidth="1"/>
    <col min="14880" max="14880" width="11.85546875" style="88" bestFit="1" customWidth="1"/>
    <col min="14881" max="14882" width="10.7109375" style="88" bestFit="1" customWidth="1"/>
    <col min="14883" max="14884" width="8.85546875" style="88"/>
    <col min="14885" max="14885" width="23.140625" style="88" customWidth="1"/>
    <col min="14886" max="14886" width="20.85546875" style="88" customWidth="1"/>
    <col min="14887" max="15104" width="8.85546875" style="88"/>
    <col min="15105" max="15105" width="4.28515625" style="88" customWidth="1"/>
    <col min="15106" max="15115" width="3.28515625" style="88" customWidth="1"/>
    <col min="15116" max="15116" width="4.140625" style="88" customWidth="1"/>
    <col min="15117" max="15118" width="3.28515625" style="88" customWidth="1"/>
    <col min="15119" max="15119" width="4.140625" style="88" customWidth="1"/>
    <col min="15120" max="15131" width="3.28515625" style="88" customWidth="1"/>
    <col min="15132" max="15134" width="4.7109375" style="88" customWidth="1"/>
    <col min="15135" max="15135" width="7.85546875" style="88" bestFit="1" customWidth="1"/>
    <col min="15136" max="15136" width="11.85546875" style="88" bestFit="1" customWidth="1"/>
    <col min="15137" max="15138" width="10.7109375" style="88" bestFit="1" customWidth="1"/>
    <col min="15139" max="15140" width="8.85546875" style="88"/>
    <col min="15141" max="15141" width="23.140625" style="88" customWidth="1"/>
    <col min="15142" max="15142" width="20.85546875" style="88" customWidth="1"/>
    <col min="15143" max="15360" width="8.85546875" style="88"/>
    <col min="15361" max="15361" width="4.28515625" style="88" customWidth="1"/>
    <col min="15362" max="15371" width="3.28515625" style="88" customWidth="1"/>
    <col min="15372" max="15372" width="4.140625" style="88" customWidth="1"/>
    <col min="15373" max="15374" width="3.28515625" style="88" customWidth="1"/>
    <col min="15375" max="15375" width="4.140625" style="88" customWidth="1"/>
    <col min="15376" max="15387" width="3.28515625" style="88" customWidth="1"/>
    <col min="15388" max="15390" width="4.7109375" style="88" customWidth="1"/>
    <col min="15391" max="15391" width="7.85546875" style="88" bestFit="1" customWidth="1"/>
    <col min="15392" max="15392" width="11.85546875" style="88" bestFit="1" customWidth="1"/>
    <col min="15393" max="15394" width="10.7109375" style="88" bestFit="1" customWidth="1"/>
    <col min="15395" max="15396" width="8.85546875" style="88"/>
    <col min="15397" max="15397" width="23.140625" style="88" customWidth="1"/>
    <col min="15398" max="15398" width="20.85546875" style="88" customWidth="1"/>
    <col min="15399" max="15616" width="8.85546875" style="88"/>
    <col min="15617" max="15617" width="4.28515625" style="88" customWidth="1"/>
    <col min="15618" max="15627" width="3.28515625" style="88" customWidth="1"/>
    <col min="15628" max="15628" width="4.140625" style="88" customWidth="1"/>
    <col min="15629" max="15630" width="3.28515625" style="88" customWidth="1"/>
    <col min="15631" max="15631" width="4.140625" style="88" customWidth="1"/>
    <col min="15632" max="15643" width="3.28515625" style="88" customWidth="1"/>
    <col min="15644" max="15646" width="4.7109375" style="88" customWidth="1"/>
    <col min="15647" max="15647" width="7.85546875" style="88" bestFit="1" customWidth="1"/>
    <col min="15648" max="15648" width="11.85546875" style="88" bestFit="1" customWidth="1"/>
    <col min="15649" max="15650" width="10.7109375" style="88" bestFit="1" customWidth="1"/>
    <col min="15651" max="15652" width="8.85546875" style="88"/>
    <col min="15653" max="15653" width="23.140625" style="88" customWidth="1"/>
    <col min="15654" max="15654" width="20.85546875" style="88" customWidth="1"/>
    <col min="15655" max="15872" width="8.85546875" style="88"/>
    <col min="15873" max="15873" width="4.28515625" style="88" customWidth="1"/>
    <col min="15874" max="15883" width="3.28515625" style="88" customWidth="1"/>
    <col min="15884" max="15884" width="4.140625" style="88" customWidth="1"/>
    <col min="15885" max="15886" width="3.28515625" style="88" customWidth="1"/>
    <col min="15887" max="15887" width="4.140625" style="88" customWidth="1"/>
    <col min="15888" max="15899" width="3.28515625" style="88" customWidth="1"/>
    <col min="15900" max="15902" width="4.7109375" style="88" customWidth="1"/>
    <col min="15903" max="15903" width="7.85546875" style="88" bestFit="1" customWidth="1"/>
    <col min="15904" max="15904" width="11.85546875" style="88" bestFit="1" customWidth="1"/>
    <col min="15905" max="15906" width="10.7109375" style="88" bestFit="1" customWidth="1"/>
    <col min="15907" max="15908" width="8.85546875" style="88"/>
    <col min="15909" max="15909" width="23.140625" style="88" customWidth="1"/>
    <col min="15910" max="15910" width="20.85546875" style="88" customWidth="1"/>
    <col min="15911" max="16128" width="8.85546875" style="88"/>
    <col min="16129" max="16129" width="4.28515625" style="88" customWidth="1"/>
    <col min="16130" max="16139" width="3.28515625" style="88" customWidth="1"/>
    <col min="16140" max="16140" width="4.140625" style="88" customWidth="1"/>
    <col min="16141" max="16142" width="3.28515625" style="88" customWidth="1"/>
    <col min="16143" max="16143" width="4.140625" style="88" customWidth="1"/>
    <col min="16144" max="16155" width="3.28515625" style="88" customWidth="1"/>
    <col min="16156" max="16158" width="4.7109375" style="88" customWidth="1"/>
    <col min="16159" max="16159" width="7.85546875" style="88" bestFit="1" customWidth="1"/>
    <col min="16160" max="16160" width="11.85546875" style="88" bestFit="1" customWidth="1"/>
    <col min="16161" max="16162" width="10.7109375" style="88" bestFit="1" customWidth="1"/>
    <col min="16163" max="16164" width="8.85546875" style="88"/>
    <col min="16165" max="16165" width="23.140625" style="88" customWidth="1"/>
    <col min="16166" max="16166" width="20.85546875" style="88" customWidth="1"/>
    <col min="16167" max="16384" width="8.85546875" style="88"/>
  </cols>
  <sheetData>
    <row r="1" spans="1:37" ht="29.25" customHeight="1" x14ac:dyDescent="0.5">
      <c r="A1" s="491" t="s">
        <v>362</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row>
    <row r="2" spans="1:37" ht="15" customHeight="1" x14ac:dyDescent="0.2">
      <c r="A2" s="457">
        <v>1</v>
      </c>
      <c r="B2" s="460" t="s">
        <v>341</v>
      </c>
      <c r="C2" s="461"/>
      <c r="D2" s="461"/>
      <c r="E2" s="461"/>
      <c r="F2" s="461"/>
      <c r="G2" s="461"/>
      <c r="H2" s="461"/>
      <c r="I2" s="461"/>
      <c r="J2" s="461"/>
      <c r="K2" s="461"/>
      <c r="L2" s="461"/>
      <c r="M2" s="461"/>
      <c r="N2" s="462"/>
      <c r="O2" s="457" t="s">
        <v>342</v>
      </c>
      <c r="P2" s="463" t="s">
        <v>343</v>
      </c>
      <c r="Q2" s="464"/>
      <c r="R2" s="464"/>
      <c r="S2" s="464"/>
      <c r="T2" s="464"/>
      <c r="U2" s="464"/>
      <c r="V2" s="464"/>
      <c r="W2" s="464"/>
      <c r="X2" s="464"/>
      <c r="Y2" s="464"/>
      <c r="Z2" s="464"/>
      <c r="AA2" s="465"/>
    </row>
    <row r="3" spans="1:37" ht="6" customHeight="1" x14ac:dyDescent="0.2">
      <c r="A3" s="458"/>
      <c r="B3" s="90"/>
      <c r="C3" s="91"/>
      <c r="D3" s="91"/>
      <c r="E3" s="91"/>
      <c r="F3" s="91"/>
      <c r="G3" s="91"/>
      <c r="H3" s="91"/>
      <c r="I3" s="91"/>
      <c r="J3" s="91"/>
      <c r="K3" s="91"/>
      <c r="L3" s="91"/>
      <c r="M3" s="91"/>
      <c r="N3" s="92"/>
      <c r="O3" s="458"/>
      <c r="P3" s="93"/>
      <c r="Q3" s="94"/>
      <c r="R3" s="94"/>
      <c r="S3" s="94"/>
      <c r="T3" s="94"/>
      <c r="U3" s="94"/>
      <c r="V3" s="94"/>
      <c r="W3" s="94"/>
      <c r="X3" s="94"/>
      <c r="Y3" s="94"/>
      <c r="Z3" s="94"/>
      <c r="AA3" s="95"/>
    </row>
    <row r="4" spans="1:37" ht="17.25" customHeight="1" x14ac:dyDescent="0.2">
      <c r="A4" s="458"/>
      <c r="B4" s="93"/>
      <c r="C4" s="184">
        <f>'IT 11GA (2023)'!D11</f>
        <v>2</v>
      </c>
      <c r="D4" s="184">
        <f>'IT 11GA (2023)'!E11</f>
        <v>0</v>
      </c>
      <c r="E4" s="184">
        <f>'IT 11GA (2023)'!F11</f>
        <v>2</v>
      </c>
      <c r="F4" s="184">
        <f>'IT 11GA (2023)'!G11</f>
        <v>3</v>
      </c>
      <c r="G4" s="184" t="str">
        <f>'IT 11GA (2023)'!H11</f>
        <v>-</v>
      </c>
      <c r="H4" s="184">
        <f>'IT 11GA (2023)'!I11</f>
        <v>2</v>
      </c>
      <c r="I4" s="184">
        <f>'IT 11GA (2023)'!J11</f>
        <v>4</v>
      </c>
      <c r="K4" s="89"/>
      <c r="L4" s="89"/>
      <c r="M4" s="89"/>
      <c r="N4" s="96"/>
      <c r="O4" s="458"/>
      <c r="P4" s="97"/>
      <c r="Q4" s="184">
        <f>'IT10B Page-1 (2023)'!M2</f>
        <v>3</v>
      </c>
      <c r="R4" s="184">
        <f>'IT10B Page-1 (2023)'!N2</f>
        <v>0</v>
      </c>
      <c r="S4" s="184" t="str">
        <f>'IT10B Page-1 (2023)'!O2</f>
        <v>-</v>
      </c>
      <c r="T4" s="184">
        <f>'IT10B Page-1 (2023)'!P2</f>
        <v>0</v>
      </c>
      <c r="U4" s="184">
        <f>'IT10B Page-1 (2023)'!Q2</f>
        <v>6</v>
      </c>
      <c r="V4" s="184" t="str">
        <f>'IT10B Page-1 (2023)'!R2</f>
        <v>-</v>
      </c>
      <c r="W4" s="184">
        <f>'IT10B Page-1 (2023)'!S2</f>
        <v>2</v>
      </c>
      <c r="X4" s="184">
        <f>'IT10B Page-1 (2023)'!T2</f>
        <v>0</v>
      </c>
      <c r="Y4" s="184">
        <f>'IT10B Page-1 (2023)'!U2</f>
        <v>2</v>
      </c>
      <c r="Z4" s="184">
        <f>'IT10B Page-1 (2023)'!V2</f>
        <v>3</v>
      </c>
      <c r="AA4" s="96"/>
    </row>
    <row r="5" spans="1:37" ht="5.25" customHeight="1" x14ac:dyDescent="0.2">
      <c r="A5" s="459"/>
      <c r="B5" s="98"/>
      <c r="C5" s="99"/>
      <c r="D5" s="99"/>
      <c r="E5" s="100"/>
      <c r="F5" s="100"/>
      <c r="G5" s="100"/>
      <c r="H5" s="100"/>
      <c r="I5" s="100"/>
      <c r="J5" s="100"/>
      <c r="K5" s="99"/>
      <c r="L5" s="99"/>
      <c r="M5" s="99"/>
      <c r="N5" s="101"/>
      <c r="O5" s="459"/>
      <c r="P5" s="102"/>
      <c r="Q5" s="99"/>
      <c r="R5" s="99"/>
      <c r="S5" s="103"/>
      <c r="T5" s="103"/>
      <c r="U5" s="103"/>
      <c r="V5" s="103"/>
      <c r="W5" s="103"/>
      <c r="X5" s="103"/>
      <c r="Y5" s="103"/>
      <c r="Z5" s="103"/>
      <c r="AA5" s="104"/>
    </row>
    <row r="6" spans="1:37" x14ac:dyDescent="0.2">
      <c r="A6" s="457">
        <v>3</v>
      </c>
      <c r="B6" s="463" t="s">
        <v>1</v>
      </c>
      <c r="C6" s="467"/>
      <c r="D6" s="467"/>
      <c r="E6" s="467"/>
      <c r="F6" s="467"/>
      <c r="G6" s="467"/>
      <c r="H6" s="467"/>
      <c r="I6" s="467"/>
      <c r="J6" s="467"/>
      <c r="K6" s="467"/>
      <c r="L6" s="467"/>
      <c r="M6" s="467"/>
      <c r="N6" s="468"/>
      <c r="O6" s="457">
        <v>4</v>
      </c>
      <c r="P6" s="469" t="s">
        <v>347</v>
      </c>
      <c r="Q6" s="469"/>
      <c r="R6" s="469"/>
      <c r="S6" s="469"/>
      <c r="T6" s="469"/>
      <c r="U6" s="469"/>
      <c r="V6" s="469"/>
      <c r="W6" s="469"/>
      <c r="X6" s="469"/>
      <c r="Y6" s="469"/>
      <c r="Z6" s="469"/>
      <c r="AA6" s="470"/>
    </row>
    <row r="7" spans="1:37" x14ac:dyDescent="0.2">
      <c r="A7" s="458"/>
      <c r="B7" s="471" t="str">
        <f>Insurance!B8</f>
        <v>মো. আব্দুল মান্নান</v>
      </c>
      <c r="C7" s="447"/>
      <c r="D7" s="447"/>
      <c r="E7" s="447"/>
      <c r="F7" s="447"/>
      <c r="G7" s="447"/>
      <c r="H7" s="447"/>
      <c r="I7" s="447"/>
      <c r="J7" s="447"/>
      <c r="K7" s="447"/>
      <c r="L7" s="447"/>
      <c r="M7" s="447"/>
      <c r="N7" s="472"/>
      <c r="O7" s="458"/>
      <c r="P7" s="184">
        <f>'IT 11GA (2023)'!G9</f>
        <v>1</v>
      </c>
      <c r="Q7" s="184">
        <f>'IT 11GA (2023)'!H9</f>
        <v>2</v>
      </c>
      <c r="R7" s="184">
        <f>'IT 11GA (2023)'!I9</f>
        <v>3</v>
      </c>
      <c r="S7" s="184">
        <f>'IT 11GA (2023)'!J9</f>
        <v>4</v>
      </c>
      <c r="T7" s="184">
        <f>'IT 11GA (2023)'!K9</f>
        <v>5</v>
      </c>
      <c r="U7" s="184">
        <f>'IT 11GA (2023)'!L9</f>
        <v>6</v>
      </c>
      <c r="V7" s="184">
        <f>'IT 11GA (2023)'!M9</f>
        <v>7</v>
      </c>
      <c r="W7" s="184">
        <f>'IT 11GA (2023)'!N9</f>
        <v>8</v>
      </c>
      <c r="X7" s="184">
        <f>'IT 11GA (2023)'!O9</f>
        <v>9</v>
      </c>
      <c r="Y7" s="184">
        <f>'IT 11GA (2023)'!P9</f>
        <v>1</v>
      </c>
      <c r="Z7" s="184">
        <f>'IT 11GA (2023)'!Q9</f>
        <v>2</v>
      </c>
      <c r="AA7" s="184">
        <f>'IT 11GA (2023)'!R9</f>
        <v>3</v>
      </c>
    </row>
    <row r="8" spans="1:37" ht="4.5" customHeight="1" x14ac:dyDescent="0.2">
      <c r="A8" s="459"/>
      <c r="B8" s="473"/>
      <c r="C8" s="474"/>
      <c r="D8" s="474"/>
      <c r="E8" s="474"/>
      <c r="F8" s="474"/>
      <c r="G8" s="474"/>
      <c r="H8" s="474"/>
      <c r="I8" s="474"/>
      <c r="J8" s="474"/>
      <c r="K8" s="474"/>
      <c r="L8" s="474"/>
      <c r="M8" s="474"/>
      <c r="N8" s="475"/>
      <c r="O8" s="459"/>
      <c r="P8" s="99"/>
      <c r="Q8" s="105"/>
      <c r="R8" s="105"/>
      <c r="S8" s="105"/>
      <c r="T8" s="105"/>
      <c r="U8" s="105"/>
      <c r="V8" s="105"/>
      <c r="W8" s="105"/>
      <c r="X8" s="105"/>
      <c r="Y8" s="105"/>
      <c r="Z8" s="105"/>
      <c r="AA8" s="106"/>
    </row>
    <row r="9" spans="1:37" ht="9.75" customHeight="1" x14ac:dyDescent="0.2"/>
    <row r="10" spans="1:37" s="107" customFormat="1" ht="36" customHeight="1" x14ac:dyDescent="0.2">
      <c r="A10" s="407" t="s">
        <v>243</v>
      </c>
      <c r="B10" s="408"/>
      <c r="C10" s="407" t="s">
        <v>353</v>
      </c>
      <c r="D10" s="407"/>
      <c r="E10" s="407"/>
      <c r="F10" s="407"/>
      <c r="G10" s="407"/>
      <c r="H10" s="407"/>
      <c r="I10" s="407"/>
      <c r="J10" s="407"/>
      <c r="K10" s="407"/>
      <c r="L10" s="407"/>
      <c r="M10" s="407" t="s">
        <v>354</v>
      </c>
      <c r="N10" s="407"/>
      <c r="O10" s="407"/>
      <c r="P10" s="407"/>
      <c r="Q10" s="407"/>
      <c r="R10" s="407" t="s">
        <v>355</v>
      </c>
      <c r="S10" s="407"/>
      <c r="T10" s="407"/>
      <c r="U10" s="407"/>
      <c r="V10" s="407"/>
      <c r="W10" s="490" t="s">
        <v>356</v>
      </c>
      <c r="X10" s="490"/>
      <c r="Y10" s="490"/>
      <c r="Z10" s="490"/>
      <c r="AA10" s="490"/>
    </row>
    <row r="11" spans="1:37" ht="59.25" customHeight="1" x14ac:dyDescent="0.2">
      <c r="A11" s="448">
        <v>1</v>
      </c>
      <c r="B11" s="449"/>
      <c r="C11" s="450" t="s">
        <v>430</v>
      </c>
      <c r="D11" s="451"/>
      <c r="E11" s="451"/>
      <c r="F11" s="451"/>
      <c r="G11" s="451"/>
      <c r="H11" s="451"/>
      <c r="I11" s="451"/>
      <c r="J11" s="451"/>
      <c r="K11" s="451"/>
      <c r="L11" s="452"/>
      <c r="M11" s="453">
        <v>19115</v>
      </c>
      <c r="N11" s="454"/>
      <c r="O11" s="454"/>
      <c r="P11" s="454"/>
      <c r="Q11" s="485"/>
      <c r="R11" s="453">
        <v>150</v>
      </c>
      <c r="S11" s="454"/>
      <c r="T11" s="454"/>
      <c r="U11" s="454"/>
      <c r="V11" s="485"/>
      <c r="W11" s="453">
        <v>15</v>
      </c>
      <c r="X11" s="454"/>
      <c r="Y11" s="454"/>
      <c r="Z11" s="454"/>
      <c r="AA11" s="485"/>
    </row>
    <row r="12" spans="1:37" ht="39" customHeight="1" x14ac:dyDescent="0.2">
      <c r="A12" s="448">
        <v>2</v>
      </c>
      <c r="B12" s="449"/>
      <c r="C12" s="450" t="s">
        <v>431</v>
      </c>
      <c r="D12" s="451"/>
      <c r="E12" s="451"/>
      <c r="F12" s="451"/>
      <c r="G12" s="451"/>
      <c r="H12" s="451"/>
      <c r="I12" s="451"/>
      <c r="J12" s="451"/>
      <c r="K12" s="451"/>
      <c r="L12" s="452"/>
      <c r="M12" s="453">
        <v>40700</v>
      </c>
      <c r="N12" s="454"/>
      <c r="O12" s="454"/>
      <c r="P12" s="454"/>
      <c r="Q12" s="485"/>
      <c r="R12" s="453">
        <v>2200</v>
      </c>
      <c r="S12" s="454"/>
      <c r="T12" s="454"/>
      <c r="U12" s="454"/>
      <c r="V12" s="485"/>
      <c r="W12" s="453">
        <v>220</v>
      </c>
      <c r="X12" s="454"/>
      <c r="Y12" s="454"/>
      <c r="Z12" s="454"/>
      <c r="AA12" s="485"/>
    </row>
    <row r="13" spans="1:37" ht="59.25" customHeight="1" x14ac:dyDescent="0.2">
      <c r="A13" s="448">
        <v>3</v>
      </c>
      <c r="B13" s="449"/>
      <c r="C13" s="450" t="s">
        <v>432</v>
      </c>
      <c r="D13" s="451"/>
      <c r="E13" s="451"/>
      <c r="F13" s="451"/>
      <c r="G13" s="451"/>
      <c r="H13" s="451"/>
      <c r="I13" s="451"/>
      <c r="J13" s="451"/>
      <c r="K13" s="451"/>
      <c r="L13" s="452"/>
      <c r="M13" s="453">
        <v>345234</v>
      </c>
      <c r="N13" s="454"/>
      <c r="O13" s="454"/>
      <c r="P13" s="454"/>
      <c r="Q13" s="485"/>
      <c r="R13" s="453">
        <v>0</v>
      </c>
      <c r="S13" s="454"/>
      <c r="T13" s="454"/>
      <c r="U13" s="454"/>
      <c r="V13" s="485"/>
      <c r="W13" s="453">
        <v>0</v>
      </c>
      <c r="X13" s="454"/>
      <c r="Y13" s="454"/>
      <c r="Z13" s="454"/>
      <c r="AA13" s="485"/>
      <c r="AF13" s="108"/>
      <c r="AG13" s="108"/>
      <c r="AH13" s="108"/>
      <c r="AK13" s="108"/>
    </row>
    <row r="14" spans="1:37" ht="60" customHeight="1" x14ac:dyDescent="0.2">
      <c r="A14" s="448">
        <v>4</v>
      </c>
      <c r="B14" s="449"/>
      <c r="C14" s="450" t="s">
        <v>433</v>
      </c>
      <c r="D14" s="451"/>
      <c r="E14" s="451"/>
      <c r="F14" s="451"/>
      <c r="G14" s="451"/>
      <c r="H14" s="451"/>
      <c r="I14" s="451"/>
      <c r="J14" s="451"/>
      <c r="K14" s="451"/>
      <c r="L14" s="452"/>
      <c r="M14" s="453">
        <f>539850</f>
        <v>539850</v>
      </c>
      <c r="N14" s="454"/>
      <c r="O14" s="454"/>
      <c r="P14" s="454"/>
      <c r="Q14" s="485"/>
      <c r="R14" s="453">
        <v>0</v>
      </c>
      <c r="S14" s="454"/>
      <c r="T14" s="454"/>
      <c r="U14" s="454"/>
      <c r="V14" s="485"/>
      <c r="W14" s="453">
        <v>0</v>
      </c>
      <c r="X14" s="454"/>
      <c r="Y14" s="454"/>
      <c r="Z14" s="454"/>
      <c r="AA14" s="485"/>
      <c r="AF14" s="108"/>
      <c r="AG14" s="108"/>
      <c r="AH14" s="108"/>
    </row>
    <row r="15" spans="1:37" s="86" customFormat="1" x14ac:dyDescent="0.2">
      <c r="A15" s="440" t="s">
        <v>357</v>
      </c>
      <c r="B15" s="441"/>
      <c r="C15" s="441"/>
      <c r="D15" s="441"/>
      <c r="E15" s="441"/>
      <c r="F15" s="441"/>
      <c r="G15" s="441"/>
      <c r="H15" s="441"/>
      <c r="I15" s="441"/>
      <c r="J15" s="441"/>
      <c r="K15" s="441"/>
      <c r="L15" s="442"/>
      <c r="M15" s="443">
        <f>FLOOR(SUM(M11:Q14),1)</f>
        <v>944899</v>
      </c>
      <c r="N15" s="444"/>
      <c r="O15" s="444"/>
      <c r="P15" s="444"/>
      <c r="Q15" s="486"/>
      <c r="R15" s="443">
        <f>FLOOR(SUM(R11:V14),1)</f>
        <v>2350</v>
      </c>
      <c r="S15" s="444"/>
      <c r="T15" s="444"/>
      <c r="U15" s="444"/>
      <c r="V15" s="486"/>
      <c r="W15" s="443">
        <f>FLOOR(SUM(W11:AA14),1)</f>
        <v>235</v>
      </c>
      <c r="X15" s="444"/>
      <c r="Y15" s="444"/>
      <c r="Z15" s="444"/>
      <c r="AA15" s="486"/>
      <c r="AF15" s="87"/>
    </row>
    <row r="16" spans="1:37" s="86" customFormat="1" x14ac:dyDescent="0.2">
      <c r="A16" s="487" t="s">
        <v>358</v>
      </c>
      <c r="B16" s="488"/>
      <c r="C16" s="488"/>
      <c r="D16" s="488"/>
      <c r="E16" s="488"/>
      <c r="F16" s="488"/>
      <c r="G16" s="488"/>
      <c r="H16" s="488"/>
      <c r="I16" s="488"/>
      <c r="J16" s="488"/>
      <c r="K16" s="488"/>
      <c r="L16" s="488"/>
      <c r="M16" s="488"/>
      <c r="N16" s="488"/>
      <c r="O16" s="488"/>
      <c r="P16" s="488"/>
      <c r="Q16" s="488"/>
      <c r="R16" s="488"/>
      <c r="S16" s="488"/>
      <c r="T16" s="488"/>
      <c r="U16" s="488"/>
      <c r="V16" s="488"/>
      <c r="W16" s="488"/>
      <c r="X16" s="488"/>
      <c r="Y16" s="488"/>
      <c r="Z16" s="488"/>
      <c r="AA16" s="489"/>
      <c r="AF16" s="87"/>
    </row>
    <row r="17" spans="1:34" s="86" customFormat="1" ht="19.5" customHeight="1" x14ac:dyDescent="0.2">
      <c r="A17" s="448">
        <v>1</v>
      </c>
      <c r="B17" s="449"/>
      <c r="C17" s="450" t="s">
        <v>434</v>
      </c>
      <c r="D17" s="451"/>
      <c r="E17" s="451"/>
      <c r="F17" s="451"/>
      <c r="G17" s="451"/>
      <c r="H17" s="451"/>
      <c r="I17" s="451"/>
      <c r="J17" s="451"/>
      <c r="K17" s="451"/>
      <c r="L17" s="452"/>
      <c r="M17" s="453">
        <f t="shared" ref="M17:Q17" si="0">$M$18</f>
        <v>500000</v>
      </c>
      <c r="N17" s="454"/>
      <c r="O17" s="454"/>
      <c r="P17" s="454"/>
      <c r="Q17" s="485"/>
      <c r="R17" s="453">
        <v>34270</v>
      </c>
      <c r="S17" s="454"/>
      <c r="T17" s="454"/>
      <c r="U17" s="454"/>
      <c r="V17" s="485"/>
      <c r="W17" s="453">
        <f>R17*0.1</f>
        <v>3427</v>
      </c>
      <c r="X17" s="454"/>
      <c r="Y17" s="454"/>
      <c r="Z17" s="454"/>
      <c r="AA17" s="485"/>
      <c r="AF17" s="87"/>
      <c r="AH17" s="87"/>
    </row>
    <row r="18" spans="1:34" s="86" customFormat="1" ht="15.75" customHeight="1" x14ac:dyDescent="0.2">
      <c r="A18" s="448">
        <v>2</v>
      </c>
      <c r="B18" s="449"/>
      <c r="C18" s="450" t="s">
        <v>435</v>
      </c>
      <c r="D18" s="451"/>
      <c r="E18" s="451"/>
      <c r="F18" s="451"/>
      <c r="G18" s="451"/>
      <c r="H18" s="451"/>
      <c r="I18" s="451"/>
      <c r="J18" s="451"/>
      <c r="K18" s="451"/>
      <c r="L18" s="452"/>
      <c r="M18" s="453">
        <v>500000</v>
      </c>
      <c r="N18" s="454"/>
      <c r="O18" s="454"/>
      <c r="P18" s="454"/>
      <c r="Q18" s="485"/>
      <c r="R18" s="453">
        <v>34271</v>
      </c>
      <c r="S18" s="454"/>
      <c r="T18" s="454"/>
      <c r="U18" s="454"/>
      <c r="V18" s="485"/>
      <c r="W18" s="453">
        <f t="shared" ref="W18:W19" si="1">R18*0.1</f>
        <v>3427.1000000000004</v>
      </c>
      <c r="X18" s="454"/>
      <c r="Y18" s="454"/>
      <c r="Z18" s="454"/>
      <c r="AA18" s="485"/>
      <c r="AF18" s="87"/>
      <c r="AH18" s="87"/>
    </row>
    <row r="19" spans="1:34" s="86" customFormat="1" ht="15.75" customHeight="1" x14ac:dyDescent="0.2">
      <c r="A19" s="448">
        <v>3</v>
      </c>
      <c r="B19" s="449"/>
      <c r="C19" s="450" t="s">
        <v>436</v>
      </c>
      <c r="D19" s="451"/>
      <c r="E19" s="451"/>
      <c r="F19" s="451"/>
      <c r="G19" s="451"/>
      <c r="H19" s="451"/>
      <c r="I19" s="451"/>
      <c r="J19" s="451"/>
      <c r="K19" s="451"/>
      <c r="L19" s="452"/>
      <c r="M19" s="453">
        <v>500001</v>
      </c>
      <c r="N19" s="454"/>
      <c r="O19" s="454"/>
      <c r="P19" s="454"/>
      <c r="Q19" s="485"/>
      <c r="R19" s="453">
        <v>34272</v>
      </c>
      <c r="S19" s="454"/>
      <c r="T19" s="454"/>
      <c r="U19" s="454"/>
      <c r="V19" s="485"/>
      <c r="W19" s="453">
        <f t="shared" si="1"/>
        <v>3427.2000000000003</v>
      </c>
      <c r="X19" s="454"/>
      <c r="Y19" s="454"/>
      <c r="Z19" s="454"/>
      <c r="AA19" s="485"/>
      <c r="AF19" s="87"/>
    </row>
    <row r="20" spans="1:34" s="86" customFormat="1" x14ac:dyDescent="0.2">
      <c r="A20" s="440" t="s">
        <v>357</v>
      </c>
      <c r="B20" s="441"/>
      <c r="C20" s="441"/>
      <c r="D20" s="441"/>
      <c r="E20" s="441"/>
      <c r="F20" s="441"/>
      <c r="G20" s="441"/>
      <c r="H20" s="441"/>
      <c r="I20" s="441"/>
      <c r="J20" s="441"/>
      <c r="K20" s="441"/>
      <c r="L20" s="442"/>
      <c r="M20" s="443">
        <f>FLOOR(SUM(M17:Q19),1)</f>
        <v>1500001</v>
      </c>
      <c r="N20" s="444"/>
      <c r="O20" s="444"/>
      <c r="P20" s="444"/>
      <c r="Q20" s="486"/>
      <c r="R20" s="443">
        <f>FLOOR(SUM(R17:V19),1)</f>
        <v>102813</v>
      </c>
      <c r="S20" s="444"/>
      <c r="T20" s="444"/>
      <c r="U20" s="444"/>
      <c r="V20" s="486"/>
      <c r="W20" s="443">
        <f>FLOOR(SUM(W17:AA19),1)</f>
        <v>10281</v>
      </c>
      <c r="X20" s="444"/>
      <c r="Y20" s="444"/>
      <c r="Z20" s="444"/>
      <c r="AA20" s="486"/>
      <c r="AF20" s="87"/>
    </row>
    <row r="21" spans="1:34" s="86" customFormat="1" x14ac:dyDescent="0.2">
      <c r="A21" s="487" t="s">
        <v>359</v>
      </c>
      <c r="B21" s="488"/>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9"/>
      <c r="AF21" s="87"/>
    </row>
    <row r="22" spans="1:34" s="86" customFormat="1" x14ac:dyDescent="0.2">
      <c r="A22" s="448">
        <v>1</v>
      </c>
      <c r="B22" s="449"/>
      <c r="C22" s="450" t="s">
        <v>437</v>
      </c>
      <c r="D22" s="451"/>
      <c r="E22" s="451"/>
      <c r="F22" s="451"/>
      <c r="G22" s="451"/>
      <c r="H22" s="451"/>
      <c r="I22" s="451"/>
      <c r="J22" s="451"/>
      <c r="K22" s="451"/>
      <c r="L22" s="451"/>
      <c r="M22" s="451"/>
      <c r="N22" s="451"/>
      <c r="O22" s="451"/>
      <c r="P22" s="451"/>
      <c r="Q22" s="452"/>
      <c r="R22" s="453">
        <v>2500</v>
      </c>
      <c r="S22" s="454"/>
      <c r="T22" s="454"/>
      <c r="U22" s="454"/>
      <c r="V22" s="485"/>
      <c r="W22" s="453">
        <v>250</v>
      </c>
      <c r="X22" s="454"/>
      <c r="Y22" s="454"/>
      <c r="Z22" s="454"/>
      <c r="AA22" s="485"/>
      <c r="AF22" s="87"/>
    </row>
    <row r="23" spans="1:34" s="86" customFormat="1" x14ac:dyDescent="0.2">
      <c r="A23" s="448">
        <v>2</v>
      </c>
      <c r="B23" s="449"/>
      <c r="C23" s="450" t="s">
        <v>438</v>
      </c>
      <c r="D23" s="451"/>
      <c r="E23" s="451"/>
      <c r="F23" s="451"/>
      <c r="G23" s="451"/>
      <c r="H23" s="451"/>
      <c r="I23" s="451"/>
      <c r="J23" s="451"/>
      <c r="K23" s="451"/>
      <c r="L23" s="451"/>
      <c r="M23" s="451"/>
      <c r="N23" s="451"/>
      <c r="O23" s="451"/>
      <c r="P23" s="451"/>
      <c r="Q23" s="452"/>
      <c r="R23" s="453">
        <v>2500</v>
      </c>
      <c r="S23" s="454"/>
      <c r="T23" s="454"/>
      <c r="U23" s="454"/>
      <c r="V23" s="485"/>
      <c r="W23" s="453">
        <v>250</v>
      </c>
      <c r="X23" s="454"/>
      <c r="Y23" s="454"/>
      <c r="Z23" s="454"/>
      <c r="AA23" s="485"/>
      <c r="AF23" s="87"/>
    </row>
    <row r="24" spans="1:34" s="86" customFormat="1" x14ac:dyDescent="0.2">
      <c r="A24" s="448">
        <v>3</v>
      </c>
      <c r="B24" s="449"/>
      <c r="C24" s="450" t="s">
        <v>439</v>
      </c>
      <c r="D24" s="451"/>
      <c r="E24" s="451"/>
      <c r="F24" s="451"/>
      <c r="G24" s="451"/>
      <c r="H24" s="451"/>
      <c r="I24" s="451"/>
      <c r="J24" s="451"/>
      <c r="K24" s="451"/>
      <c r="L24" s="451"/>
      <c r="M24" s="451"/>
      <c r="N24" s="451"/>
      <c r="O24" s="451"/>
      <c r="P24" s="451"/>
      <c r="Q24" s="452"/>
      <c r="R24" s="453">
        <v>5000</v>
      </c>
      <c r="S24" s="454"/>
      <c r="T24" s="454"/>
      <c r="U24" s="454"/>
      <c r="V24" s="485"/>
      <c r="W24" s="453">
        <f>R24*0.1</f>
        <v>500</v>
      </c>
      <c r="X24" s="454"/>
      <c r="Y24" s="454"/>
      <c r="Z24" s="454"/>
      <c r="AA24" s="485"/>
      <c r="AF24" s="87"/>
    </row>
    <row r="25" spans="1:34" s="86" customFormat="1" x14ac:dyDescent="0.2">
      <c r="A25" s="448">
        <v>4</v>
      </c>
      <c r="B25" s="449"/>
      <c r="C25" s="450" t="s">
        <v>440</v>
      </c>
      <c r="D25" s="451"/>
      <c r="E25" s="451"/>
      <c r="F25" s="451"/>
      <c r="G25" s="451"/>
      <c r="H25" s="451"/>
      <c r="I25" s="451"/>
      <c r="J25" s="451"/>
      <c r="K25" s="451"/>
      <c r="L25" s="451"/>
      <c r="M25" s="451"/>
      <c r="N25" s="451"/>
      <c r="O25" s="451"/>
      <c r="P25" s="451"/>
      <c r="Q25" s="452"/>
      <c r="R25" s="453">
        <v>6000</v>
      </c>
      <c r="S25" s="454"/>
      <c r="T25" s="454"/>
      <c r="U25" s="454"/>
      <c r="V25" s="485"/>
      <c r="W25" s="453">
        <v>600</v>
      </c>
      <c r="X25" s="454"/>
      <c r="Y25" s="454"/>
      <c r="Z25" s="454"/>
      <c r="AA25" s="485"/>
      <c r="AF25" s="87"/>
    </row>
    <row r="26" spans="1:34" s="86" customFormat="1" x14ac:dyDescent="0.2">
      <c r="A26" s="440" t="s">
        <v>357</v>
      </c>
      <c r="B26" s="441"/>
      <c r="C26" s="441"/>
      <c r="D26" s="441"/>
      <c r="E26" s="441"/>
      <c r="F26" s="441"/>
      <c r="G26" s="441"/>
      <c r="H26" s="441"/>
      <c r="I26" s="441"/>
      <c r="J26" s="441"/>
      <c r="K26" s="441"/>
      <c r="L26" s="441"/>
      <c r="M26" s="441"/>
      <c r="N26" s="441"/>
      <c r="O26" s="441"/>
      <c r="P26" s="441"/>
      <c r="Q26" s="442"/>
      <c r="R26" s="453">
        <f>FLOOR(SUM(R22:V25),1)</f>
        <v>16000</v>
      </c>
      <c r="S26" s="454"/>
      <c r="T26" s="454"/>
      <c r="U26" s="454"/>
      <c r="V26" s="485"/>
      <c r="W26" s="453">
        <f>FLOOR(SUM(W22:AA25),1)</f>
        <v>1600</v>
      </c>
      <c r="X26" s="454"/>
      <c r="Y26" s="454"/>
      <c r="Z26" s="454"/>
      <c r="AA26" s="485"/>
      <c r="AF26" s="87"/>
    </row>
    <row r="27" spans="1:34" s="86" customFormat="1" x14ac:dyDescent="0.2">
      <c r="A27" s="440" t="s">
        <v>125</v>
      </c>
      <c r="B27" s="441"/>
      <c r="C27" s="441"/>
      <c r="D27" s="441"/>
      <c r="E27" s="441"/>
      <c r="F27" s="441"/>
      <c r="G27" s="441"/>
      <c r="H27" s="441"/>
      <c r="I27" s="441"/>
      <c r="J27" s="441"/>
      <c r="K27" s="441"/>
      <c r="L27" s="441"/>
      <c r="M27" s="441"/>
      <c r="N27" s="441"/>
      <c r="O27" s="441"/>
      <c r="P27" s="441"/>
      <c r="Q27" s="442"/>
      <c r="R27" s="453">
        <f>R15+R20+R26</f>
        <v>121163</v>
      </c>
      <c r="S27" s="454"/>
      <c r="T27" s="454"/>
      <c r="U27" s="454"/>
      <c r="V27" s="485"/>
      <c r="W27" s="453">
        <f>W15+W20+W26</f>
        <v>12116</v>
      </c>
      <c r="X27" s="454"/>
      <c r="Y27" s="454"/>
      <c r="Z27" s="454"/>
      <c r="AA27" s="485"/>
      <c r="AF27" s="87"/>
    </row>
    <row r="28" spans="1:34" ht="17.25" customHeight="1" x14ac:dyDescent="0.2">
      <c r="A28" s="448">
        <v>1</v>
      </c>
      <c r="B28" s="449"/>
      <c r="C28" s="450" t="s">
        <v>360</v>
      </c>
      <c r="D28" s="451"/>
      <c r="E28" s="451"/>
      <c r="F28" s="451"/>
      <c r="G28" s="451"/>
      <c r="H28" s="451"/>
      <c r="I28" s="451"/>
      <c r="J28" s="451"/>
      <c r="K28" s="451"/>
      <c r="L28" s="451"/>
      <c r="M28" s="451"/>
      <c r="N28" s="451"/>
      <c r="O28" s="451"/>
      <c r="P28" s="451"/>
      <c r="Q28" s="451"/>
      <c r="R28" s="451"/>
      <c r="S28" s="451"/>
      <c r="T28" s="451"/>
      <c r="U28" s="451"/>
      <c r="V28" s="452"/>
      <c r="W28" s="453">
        <f>'Salary Statement '!P21</f>
        <v>32820</v>
      </c>
      <c r="X28" s="454"/>
      <c r="Y28" s="454"/>
      <c r="Z28" s="454"/>
      <c r="AA28" s="485"/>
    </row>
    <row r="29" spans="1:34" ht="17.25" customHeight="1" x14ac:dyDescent="0.2">
      <c r="A29" s="440" t="s">
        <v>361</v>
      </c>
      <c r="B29" s="441"/>
      <c r="C29" s="441"/>
      <c r="D29" s="441"/>
      <c r="E29" s="441"/>
      <c r="F29" s="441"/>
      <c r="G29" s="441"/>
      <c r="H29" s="441"/>
      <c r="I29" s="441"/>
      <c r="J29" s="441"/>
      <c r="K29" s="441"/>
      <c r="L29" s="441"/>
      <c r="M29" s="441"/>
      <c r="N29" s="441"/>
      <c r="O29" s="441"/>
      <c r="P29" s="441"/>
      <c r="Q29" s="441"/>
      <c r="R29" s="441"/>
      <c r="S29" s="441"/>
      <c r="T29" s="441"/>
      <c r="U29" s="441"/>
      <c r="V29" s="442"/>
      <c r="W29" s="443">
        <f>W27+W28</f>
        <v>44936</v>
      </c>
      <c r="X29" s="444"/>
      <c r="Y29" s="444"/>
      <c r="Z29" s="444"/>
      <c r="AA29" s="486"/>
    </row>
    <row r="30" spans="1:34" x14ac:dyDescent="0.2">
      <c r="A30" s="446" t="str">
        <f>Insurance!A20</f>
        <v>করদাতার নাম</v>
      </c>
      <c r="B30" s="446"/>
      <c r="C30" s="446"/>
      <c r="D30" s="446"/>
      <c r="E30" s="446"/>
      <c r="F30" s="446"/>
      <c r="G30" s="446"/>
      <c r="H30" s="446"/>
      <c r="I30" s="446"/>
      <c r="J30" s="446"/>
      <c r="K30" s="446"/>
      <c r="L30" s="446"/>
      <c r="M30" s="446"/>
      <c r="N30" s="445" t="str">
        <f>Insurance!N20</f>
        <v>করদাতার স্বাক্ষর এবং তারিখ</v>
      </c>
      <c r="O30" s="445"/>
      <c r="P30" s="445"/>
      <c r="Q30" s="445"/>
      <c r="R30" s="445"/>
      <c r="S30" s="445"/>
      <c r="T30" s="445"/>
      <c r="U30" s="445"/>
      <c r="V30" s="445"/>
      <c r="W30" s="445"/>
      <c r="X30" s="445"/>
      <c r="Y30" s="445"/>
      <c r="Z30" s="445"/>
      <c r="AA30" s="445"/>
    </row>
    <row r="31" spans="1:34" x14ac:dyDescent="0.2">
      <c r="A31" s="447" t="str">
        <f>Insurance!A21</f>
        <v>মো. আব্দুল মান্নান</v>
      </c>
      <c r="B31" s="447"/>
      <c r="C31" s="447"/>
      <c r="D31" s="447"/>
      <c r="E31" s="447"/>
      <c r="F31" s="447"/>
      <c r="G31" s="447"/>
      <c r="H31" s="447"/>
      <c r="I31" s="447"/>
      <c r="J31" s="447"/>
      <c r="K31" s="447"/>
      <c r="L31" s="447"/>
      <c r="M31" s="447"/>
    </row>
    <row r="32" spans="1:34" x14ac:dyDescent="0.2">
      <c r="A32" s="109"/>
      <c r="B32" s="109"/>
      <c r="C32" s="109"/>
      <c r="D32" s="109"/>
      <c r="E32" s="109"/>
      <c r="F32" s="109"/>
      <c r="G32" s="109"/>
      <c r="H32" s="109"/>
      <c r="I32" s="109"/>
      <c r="J32" s="109"/>
      <c r="K32" s="109"/>
      <c r="L32" s="109"/>
      <c r="M32" s="109"/>
    </row>
    <row r="33" spans="1:27" x14ac:dyDescent="0.2">
      <c r="P33" s="49">
        <f>Insurance!P28</f>
        <v>1</v>
      </c>
      <c r="Q33" s="49">
        <f>Insurance!Q28</f>
        <v>7</v>
      </c>
      <c r="R33" s="49" t="str">
        <f>Insurance!R28</f>
        <v>-</v>
      </c>
      <c r="S33" s="49">
        <f>Insurance!S28</f>
        <v>0</v>
      </c>
      <c r="T33" s="49">
        <f>Insurance!T28</f>
        <v>9</v>
      </c>
      <c r="U33" s="49" t="str">
        <f>Insurance!U28</f>
        <v>-</v>
      </c>
      <c r="V33" s="49">
        <f>Insurance!V28</f>
        <v>2</v>
      </c>
      <c r="W33" s="49">
        <f>Insurance!W28</f>
        <v>0</v>
      </c>
      <c r="X33" s="49">
        <f>Insurance!X28</f>
        <v>2</v>
      </c>
      <c r="Y33" s="49">
        <f>Insurance!Y28</f>
        <v>3</v>
      </c>
    </row>
    <row r="34" spans="1:27" x14ac:dyDescent="0.2">
      <c r="A34" s="445"/>
      <c r="B34" s="445"/>
      <c r="C34" s="445"/>
      <c r="D34" s="445"/>
      <c r="E34" s="445"/>
      <c r="F34" s="445"/>
      <c r="G34" s="445"/>
      <c r="H34" s="445"/>
      <c r="I34" s="445"/>
      <c r="J34" s="445"/>
      <c r="K34" s="445"/>
      <c r="L34" s="445"/>
      <c r="M34" s="445"/>
      <c r="N34" s="445"/>
      <c r="O34" s="445"/>
      <c r="P34" s="445"/>
      <c r="Q34" s="445"/>
      <c r="R34" s="445"/>
      <c r="S34" s="445"/>
      <c r="T34" s="445"/>
      <c r="U34" s="445"/>
      <c r="V34" s="445"/>
      <c r="W34" s="445"/>
      <c r="X34" s="445"/>
      <c r="Y34" s="445"/>
      <c r="Z34" s="445"/>
      <c r="AA34" s="445"/>
    </row>
  </sheetData>
  <mergeCells count="91">
    <mergeCell ref="A6:A8"/>
    <mergeCell ref="B6:N6"/>
    <mergeCell ref="O6:O8"/>
    <mergeCell ref="P6:AA6"/>
    <mergeCell ref="B7:N8"/>
    <mergeCell ref="A1:AA1"/>
    <mergeCell ref="A2:A5"/>
    <mergeCell ref="B2:N2"/>
    <mergeCell ref="O2:O5"/>
    <mergeCell ref="P2:AA2"/>
    <mergeCell ref="A11:B11"/>
    <mergeCell ref="C11:L11"/>
    <mergeCell ref="M11:Q11"/>
    <mergeCell ref="R11:V11"/>
    <mergeCell ref="W11:AA11"/>
    <mergeCell ref="A10:B10"/>
    <mergeCell ref="C10:L10"/>
    <mergeCell ref="M10:Q10"/>
    <mergeCell ref="R10:V10"/>
    <mergeCell ref="W10:AA10"/>
    <mergeCell ref="A13:B13"/>
    <mergeCell ref="C13:L13"/>
    <mergeCell ref="M13:Q13"/>
    <mergeCell ref="R13:V13"/>
    <mergeCell ref="W13:AA13"/>
    <mergeCell ref="A12:B12"/>
    <mergeCell ref="C12:L12"/>
    <mergeCell ref="M12:Q12"/>
    <mergeCell ref="R12:V12"/>
    <mergeCell ref="W12:AA12"/>
    <mergeCell ref="M14:Q14"/>
    <mergeCell ref="R14:V14"/>
    <mergeCell ref="W14:AA14"/>
    <mergeCell ref="A16:AA16"/>
    <mergeCell ref="A17:B17"/>
    <mergeCell ref="C17:L17"/>
    <mergeCell ref="M17:Q17"/>
    <mergeCell ref="R17:V17"/>
    <mergeCell ref="W17:AA17"/>
    <mergeCell ref="A15:L15"/>
    <mergeCell ref="M15:Q15"/>
    <mergeCell ref="R15:V15"/>
    <mergeCell ref="W15:AA15"/>
    <mergeCell ref="A14:B14"/>
    <mergeCell ref="C14:L14"/>
    <mergeCell ref="A19:B19"/>
    <mergeCell ref="C19:L19"/>
    <mergeCell ref="M19:Q19"/>
    <mergeCell ref="R19:V19"/>
    <mergeCell ref="W19:AA19"/>
    <mergeCell ref="A18:B18"/>
    <mergeCell ref="C18:L18"/>
    <mergeCell ref="M18:Q18"/>
    <mergeCell ref="R18:V18"/>
    <mergeCell ref="W18:AA18"/>
    <mergeCell ref="R20:V20"/>
    <mergeCell ref="W20:AA20"/>
    <mergeCell ref="A21:AA21"/>
    <mergeCell ref="A22:B22"/>
    <mergeCell ref="C22:Q22"/>
    <mergeCell ref="R22:V22"/>
    <mergeCell ref="W22:AA22"/>
    <mergeCell ref="A20:L20"/>
    <mergeCell ref="M20:Q20"/>
    <mergeCell ref="A23:B23"/>
    <mergeCell ref="C23:Q23"/>
    <mergeCell ref="R23:V23"/>
    <mergeCell ref="W23:AA23"/>
    <mergeCell ref="A25:B25"/>
    <mergeCell ref="C25:Q25"/>
    <mergeCell ref="R25:V25"/>
    <mergeCell ref="W25:AA25"/>
    <mergeCell ref="A24:B24"/>
    <mergeCell ref="C24:Q24"/>
    <mergeCell ref="R24:V24"/>
    <mergeCell ref="W24:AA24"/>
    <mergeCell ref="A26:Q26"/>
    <mergeCell ref="R26:V26"/>
    <mergeCell ref="W26:AA26"/>
    <mergeCell ref="A27:Q27"/>
    <mergeCell ref="R27:V27"/>
    <mergeCell ref="W27:AA27"/>
    <mergeCell ref="A28:B28"/>
    <mergeCell ref="C28:V28"/>
    <mergeCell ref="W28:AA28"/>
    <mergeCell ref="A31:M31"/>
    <mergeCell ref="A34:AA34"/>
    <mergeCell ref="A29:V29"/>
    <mergeCell ref="W29:AA29"/>
    <mergeCell ref="A30:M30"/>
    <mergeCell ref="N30:AA30"/>
  </mergeCells>
  <pageMargins left="0.75" right="0.75" top="0.75" bottom="0.75" header="0.5" footer="0.5"/>
  <pageSetup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IT 11GA (2023)</vt:lpstr>
      <vt:lpstr>Tax Comutation Sheet (P-2)</vt:lpstr>
      <vt:lpstr>Tax Comutation Sheet (P-3)</vt:lpstr>
      <vt:lpstr>Schedule-1 (Salary)</vt:lpstr>
      <vt:lpstr>Schedule-2 (Rent) &amp; 3 (Agricul)</vt:lpstr>
      <vt:lpstr>Schedule-4 (Profession)</vt:lpstr>
      <vt:lpstr>Schedule-5 (Rebate)</vt:lpstr>
      <vt:lpstr>IT10B Page-1 (2023)</vt:lpstr>
      <vt:lpstr>IT10B Page-2 (2023)</vt:lpstr>
      <vt:lpstr>IT10BB (2023)</vt:lpstr>
      <vt:lpstr>Acknowledgement(Cert.)</vt:lpstr>
      <vt:lpstr>Income Statement </vt:lpstr>
      <vt:lpstr>Salary Statement </vt:lpstr>
      <vt:lpstr>Agriculture Income </vt:lpstr>
      <vt:lpstr>Insurance</vt:lpstr>
      <vt:lpstr>Tax Deducted at Source</vt:lpstr>
      <vt:lpstr>'Acknowledgement(Cert.)'!Print_Area</vt:lpstr>
      <vt:lpstr>'Agriculture Income '!Print_Area</vt:lpstr>
      <vt:lpstr>'Income Statement '!Print_Area</vt:lpstr>
      <vt:lpstr>Insurance!Print_Area</vt:lpstr>
      <vt:lpstr>'IT 11GA (2023)'!Print_Area</vt:lpstr>
      <vt:lpstr>'IT10B Page-1 (2023)'!Print_Area</vt:lpstr>
      <vt:lpstr>'IT10B Page-2 (2023)'!Print_Area</vt:lpstr>
      <vt:lpstr>'IT10BB (2023)'!Print_Area</vt:lpstr>
      <vt:lpstr>'Salary Statement '!Print_Area</vt:lpstr>
      <vt:lpstr>'Schedule-1 (Salary)'!Print_Area</vt:lpstr>
      <vt:lpstr>'Schedule-2 (Rent) &amp; 3 (Agricul)'!Print_Area</vt:lpstr>
      <vt:lpstr>'Schedule-4 (Profession)'!Print_Area</vt:lpstr>
      <vt:lpstr>'Schedule-5 (Rebate)'!Print_Area</vt:lpstr>
      <vt:lpstr>'Tax Comutation Sheet (P-2)'!Print_Area</vt:lpstr>
      <vt:lpstr>'Tax Deducted at Source'!Print_Area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Sharmin</cp:lastModifiedBy>
  <cp:lastPrinted>2023-09-15T04:21:06Z</cp:lastPrinted>
  <dcterms:created xsi:type="dcterms:W3CDTF">2023-08-09T04:32:30Z</dcterms:created>
  <dcterms:modified xsi:type="dcterms:W3CDTF">2023-09-15T12:05:48Z</dcterms:modified>
</cp:coreProperties>
</file>